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355" windowHeight="8070" activeTab="0"/>
  </bookViews>
  <sheets>
    <sheet name="Príjmy 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<sst xmlns="http://schemas.openxmlformats.org/spreadsheetml/2006/main" count="156" uniqueCount="154">
  <si>
    <t>Názov</t>
  </si>
  <si>
    <t>DAŇOVÉ PRÍJMY</t>
  </si>
  <si>
    <t>Dane z príjmov a kapitálového majetku</t>
  </si>
  <si>
    <t>Daň z príjmov fyzickej osoby</t>
  </si>
  <si>
    <t>Dane z majetku</t>
  </si>
  <si>
    <t>Daň z nehnuteľností</t>
  </si>
  <si>
    <t>Daň z pozemkov</t>
  </si>
  <si>
    <t>Daň zo stavieb</t>
  </si>
  <si>
    <t>Dane za tovary a služby</t>
  </si>
  <si>
    <t>Dane za špecifické služby</t>
  </si>
  <si>
    <t>Daň za psa</t>
  </si>
  <si>
    <t>Daň za ubytovanie</t>
  </si>
  <si>
    <t>Daň za užívanie verejného priestranstva</t>
  </si>
  <si>
    <t>Daň za komunáne odpady a drob. stav. odpady</t>
  </si>
  <si>
    <t>Daň za umiestnenie jadrového zariadenia</t>
  </si>
  <si>
    <t>Daň za dobývací priestor</t>
  </si>
  <si>
    <t>NEDAŇOVÉ PRÍJMY</t>
  </si>
  <si>
    <t>Príjmy z vlastníctva</t>
  </si>
  <si>
    <t>Administratívne poplatky</t>
  </si>
  <si>
    <t>Úroky z tuz.úver., pôž.,návr.fin.výp.,vkladov</t>
  </si>
  <si>
    <t>Z vkladov</t>
  </si>
  <si>
    <t>Iné nedaňové príjmy</t>
  </si>
  <si>
    <t>Ostatné príjmy</t>
  </si>
  <si>
    <t>Príjmy z výťažkov lotérií</t>
  </si>
  <si>
    <t>GRANTY A TRANSFERY</t>
  </si>
  <si>
    <t>Transfery v rámci verejnej správy</t>
  </si>
  <si>
    <t>Podiel na výnose dane z príjmov</t>
  </si>
  <si>
    <t>Daň z bytov</t>
  </si>
  <si>
    <t>Príjmy z prenájmu pozemkov</t>
  </si>
  <si>
    <t>Príjem za nájom (vrátane FO)</t>
  </si>
  <si>
    <t>Príjem z prenájmu Kultúrneho domu</t>
  </si>
  <si>
    <t xml:space="preserve">Správne poplatky </t>
  </si>
  <si>
    <t>Poplatky za výherné automaty</t>
  </si>
  <si>
    <t xml:space="preserve">Platby za poskytnuté služby </t>
  </si>
  <si>
    <t>Platby za služby - kopírovanie</t>
  </si>
  <si>
    <t>Platby za služby - vyhlasovanie</t>
  </si>
  <si>
    <t>Platby za služby - opatrovateľská služba</t>
  </si>
  <si>
    <t>Platby za služby - pož.cisterna</t>
  </si>
  <si>
    <t>Pokuty a priestupky</t>
  </si>
  <si>
    <t>Príjmy z podnikania a vlastníctva majetku</t>
  </si>
  <si>
    <t>Cintorínske poplatky - hrobové miesta</t>
  </si>
  <si>
    <t>Dotácia na matriku</t>
  </si>
  <si>
    <t>Dotácia na stav. konanie, vyvl. konanie, dopravu</t>
  </si>
  <si>
    <t>Dotácia na hlásenie pobytu občanov a register obyvateľov</t>
  </si>
  <si>
    <t>Dotácia na prenesený výkon štátnej správy</t>
  </si>
  <si>
    <t>BEŽNÝ ROZPOČET</t>
  </si>
  <si>
    <t>Čerpanie rezervného fondu</t>
  </si>
  <si>
    <t>PRÍJMY CELKOM</t>
  </si>
  <si>
    <t>Dane z povolenia na výkon činnosti</t>
  </si>
  <si>
    <t>Administratívne poplatky a platby za služby</t>
  </si>
  <si>
    <t>VÝDAVKY CELKOM</t>
  </si>
  <si>
    <t>Názov programu</t>
  </si>
  <si>
    <t>Odpredaj pozemku</t>
  </si>
  <si>
    <t>1 Plánovanie, manažment a kontrola</t>
  </si>
  <si>
    <t>2 Propagácia a marketing</t>
  </si>
  <si>
    <t>3 Interné služby</t>
  </si>
  <si>
    <t>4 Služby občanom</t>
  </si>
  <si>
    <t>5 Bezpečnosť</t>
  </si>
  <si>
    <t>6 Odpadové hospodárstvo</t>
  </si>
  <si>
    <t>13 Sociálne služby</t>
  </si>
  <si>
    <t>12 Bývanie</t>
  </si>
  <si>
    <t>11 Životné prostredie</t>
  </si>
  <si>
    <t>10 Kultúra</t>
  </si>
  <si>
    <t>9 Šport</t>
  </si>
  <si>
    <t>8 Vzdelávanie</t>
  </si>
  <si>
    <t>7 Miestne komunikácie a doprava</t>
  </si>
  <si>
    <t>1.3 Členstvo v združeniach</t>
  </si>
  <si>
    <t>1.7 Činnosť samosprávnych orgánov</t>
  </si>
  <si>
    <t xml:space="preserve">1.6 Strategické plánovanie </t>
  </si>
  <si>
    <t>1.6.1 Územný plán</t>
  </si>
  <si>
    <t>1.6.2 Celoobecný vodovod</t>
  </si>
  <si>
    <t>2.1 Propagácia a prezenrácia obce</t>
  </si>
  <si>
    <t>2.1.1 Internet</t>
  </si>
  <si>
    <t>2.3 Obecné médiá</t>
  </si>
  <si>
    <t>2.3.1 Miestny rozhlas</t>
  </si>
  <si>
    <t>3.2.1 Budova OcU</t>
  </si>
  <si>
    <t>3.2.2 Budova KD</t>
  </si>
  <si>
    <t>3.2 Hospodárska správa (budovy + poistenie)</t>
  </si>
  <si>
    <t>3.2.3 Budova DS</t>
  </si>
  <si>
    <t>3.2.4 Budova PZ</t>
  </si>
  <si>
    <t>3.2.5 Šatne a tenisové kurty TJ</t>
  </si>
  <si>
    <t>3.2.6 Miestnosť DH</t>
  </si>
  <si>
    <t>3.3 Vzdelávanie zamestnancov</t>
  </si>
  <si>
    <t>3.4 Voľby a referendá</t>
  </si>
  <si>
    <t>3.5 Informačný systém</t>
  </si>
  <si>
    <t>4.2 Evidencia obyvateľov</t>
  </si>
  <si>
    <t>4.4 Matrika</t>
  </si>
  <si>
    <t>4.1 Cintorínske služby</t>
  </si>
  <si>
    <t>5.2 Požiarna ochrana</t>
  </si>
  <si>
    <t>6.1 Zber, odvoz a likvidácia odpadu</t>
  </si>
  <si>
    <t>6.2 Separovaný odpad</t>
  </si>
  <si>
    <t>7.1 Správa a údržba MK, AZ a chodníkov</t>
  </si>
  <si>
    <t>8.1 Modernizácia vzd.procesu</t>
  </si>
  <si>
    <t>10.2 Knižnica</t>
  </si>
  <si>
    <t>10.3.2 Jednota dôchodcov</t>
  </si>
  <si>
    <t>10.3.5 ZO SZZP</t>
  </si>
  <si>
    <t>10.3.4 MO SZZ</t>
  </si>
  <si>
    <t>11.1 Verejná zeleň</t>
  </si>
  <si>
    <t>11.2 Verejné osvetlenie</t>
  </si>
  <si>
    <t>13.1 Opatrovateľská služba</t>
  </si>
  <si>
    <t>€</t>
  </si>
  <si>
    <t>Transféry mimo verejnej správy</t>
  </si>
  <si>
    <t>10.1 Podp.a org.kult.podujatí (deti, dôchodci)</t>
  </si>
  <si>
    <t>Dotácie TTSK</t>
  </si>
  <si>
    <t>Sponzorské príspevky a dary</t>
  </si>
  <si>
    <t xml:space="preserve"> KAPITÁLOVÝ ROZPOČET</t>
  </si>
  <si>
    <t>PRÍJMY Rozpočtované</t>
  </si>
  <si>
    <t>Mimorozpočtové príjmy školy</t>
  </si>
  <si>
    <t>8.2 Multifunkčné ihrisko</t>
  </si>
  <si>
    <t>Tuzemské granty a transféry</t>
  </si>
  <si>
    <r>
      <t xml:space="preserve"> </t>
    </r>
    <r>
      <rPr>
        <b/>
        <sz val="8"/>
        <rFont val="Arial"/>
        <family val="2"/>
      </rPr>
      <t>FINANČNÉ OPERÁCIE</t>
    </r>
  </si>
  <si>
    <t xml:space="preserve">Príspevky na MFD </t>
  </si>
  <si>
    <t xml:space="preserve">Zdroje z predch. roka zo ŠR </t>
  </si>
  <si>
    <t>Dotácia na voľby</t>
  </si>
  <si>
    <t xml:space="preserve">9.1 TJ Sokol </t>
  </si>
  <si>
    <t xml:space="preserve">13.2 Pomoc občanom v HN </t>
  </si>
  <si>
    <t xml:space="preserve">14 Administratíva </t>
  </si>
  <si>
    <t>14.3 Investičné akcie</t>
  </si>
  <si>
    <t>14.2 Nezamestnaní z ÚPSVaR</t>
  </si>
  <si>
    <t>Príspevok UPSVaR na nezamestnaných</t>
  </si>
  <si>
    <t>14.1 Prevádzka OcU</t>
  </si>
  <si>
    <t>4.5 Spoločný stavebný úrad (111, 41)</t>
  </si>
  <si>
    <t>13.3 Spoločný sociálny úrad (41)</t>
  </si>
  <si>
    <t>8.3.2 Prenesený výkon správy (41, 46)</t>
  </si>
  <si>
    <t>8.3 Financovanie ZŠ (mimorozpočtové výdavky)</t>
  </si>
  <si>
    <t xml:space="preserve">3.2.7 Budova MŠ </t>
  </si>
  <si>
    <t xml:space="preserve">7.2 RCO </t>
  </si>
  <si>
    <t>Recyklačný fond</t>
  </si>
  <si>
    <t>13.4 Finančná výpomoc soc.slabším spoluobčanom</t>
  </si>
  <si>
    <t>Dotácia pre ZŠ (NFP) Modernizácia</t>
  </si>
  <si>
    <t>Dotácia pre ZŠ (NFP) Multif. ihrisko</t>
  </si>
  <si>
    <t>Transféry od obcí Buková, Bíňovce, Naháč</t>
  </si>
  <si>
    <t>Normatívne finančné prostriedky</t>
  </si>
  <si>
    <t xml:space="preserve">Dotácia - pomoc občanom v HN </t>
  </si>
  <si>
    <t>Príjem za kontrolu a marketing ALAS</t>
  </si>
  <si>
    <t xml:space="preserve">Príjmy z prenájmu budov </t>
  </si>
  <si>
    <t>Dotácia z Environ.fondu na vodovod</t>
  </si>
  <si>
    <t>Dotácia z MVaRRna RCO</t>
  </si>
  <si>
    <t>8.3.1 Normatívne prostriedky (111)</t>
  </si>
  <si>
    <t>2.3.2 Občasník</t>
  </si>
  <si>
    <t>MIMOROZPOČTOVÉ VÝDAVKY</t>
  </si>
  <si>
    <t xml:space="preserve">10.3.1 DH Lesanka </t>
  </si>
  <si>
    <t xml:space="preserve">10.3.3 MO SČK </t>
  </si>
  <si>
    <t xml:space="preserve">10.3 Príspevkový fond starostky obce </t>
  </si>
  <si>
    <t>3.1.1 Poradenská činnosť k dotáciám</t>
  </si>
  <si>
    <t>3.1.2 BOZP</t>
  </si>
  <si>
    <t>3.1.3 Audit</t>
  </si>
  <si>
    <t xml:space="preserve">10.3.6 Farský úrad </t>
  </si>
  <si>
    <t xml:space="preserve">3.1 Poradenská a kontrolná činnosť </t>
  </si>
  <si>
    <r>
      <t xml:space="preserve"> </t>
    </r>
    <r>
      <rPr>
        <b/>
        <sz val="6"/>
        <rFont val="Arial"/>
        <family val="2"/>
      </rPr>
      <t>KAPITÁLOVÝ ROZPOČET (investičné akcie)</t>
    </r>
  </si>
  <si>
    <r>
      <t xml:space="preserve"> </t>
    </r>
    <r>
      <rPr>
        <b/>
        <sz val="6"/>
        <rFont val="Arial"/>
        <family val="2"/>
      </rPr>
      <t>FINANČNÉ OPERÁCIE</t>
    </r>
  </si>
  <si>
    <t>vyvesené dňa</t>
  </si>
  <si>
    <t>zvesené dňa:</t>
  </si>
  <si>
    <t>schválené dňa: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</si>
</sst>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#,##0\ _S_k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_-[$€-1809]* #,##0_-;\-[$€-1809]* #,##0_-;_-[$€-1809]* &quot;-&quot;_-;_-@_-"/>
    <numFmt numFmtId="179" formatCode="_-* #,##0\ _S_k_-;\-* #,##0\ _S_k_-;_-* \-??\ _S_k_-;_-@_-"/>
    <numFmt numFmtId="180" formatCode="#,##0\ &quot;Sk&quot;"/>
    <numFmt numFmtId="181" formatCode="#,##0.00\ _S_k"/>
    <numFmt numFmtId="182" formatCode="#,##0.0\ _S_k"/>
    <numFmt numFmtId="183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8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006100"/>
      <name val="Verdana"/>
      <family val="2"/>
    </font>
    <font>
      <b/>
      <sz val="9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FA7D00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18"/>
      <color theme="3"/>
      <name val="Cambria"/>
      <family val="2"/>
    </font>
    <font>
      <sz val="9"/>
      <color rgb="FF3F3F76"/>
      <name val="Verdana"/>
      <family val="2"/>
    </font>
    <font>
      <b/>
      <sz val="9"/>
      <color rgb="FFFA7D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9C0006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17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5" fillId="33" borderId="10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181" fontId="11" fillId="0" borderId="0" xfId="0" applyNumberFormat="1" applyFont="1" applyAlignment="1">
      <alignment/>
    </xf>
    <xf numFmtId="169" fontId="6" fillId="34" borderId="13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82" fontId="1" fillId="35" borderId="12" xfId="0" applyNumberFormat="1" applyFont="1" applyFill="1" applyBorder="1" applyAlignment="1">
      <alignment/>
    </xf>
    <xf numFmtId="182" fontId="1" fillId="36" borderId="12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182" fontId="1" fillId="35" borderId="16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left"/>
    </xf>
    <xf numFmtId="182" fontId="5" fillId="37" borderId="11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82" fontId="1" fillId="0" borderId="18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2" fontId="1" fillId="0" borderId="16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82" fontId="5" fillId="39" borderId="11" xfId="0" applyNumberFormat="1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182" fontId="1" fillId="35" borderId="11" xfId="0" applyNumberFormat="1" applyFont="1" applyFill="1" applyBorder="1" applyAlignment="1">
      <alignment/>
    </xf>
    <xf numFmtId="0" fontId="5" fillId="42" borderId="10" xfId="0" applyFont="1" applyFill="1" applyBorder="1" applyAlignment="1">
      <alignment horizontal="left"/>
    </xf>
    <xf numFmtId="182" fontId="5" fillId="43" borderId="11" xfId="0" applyNumberFormat="1" applyFont="1" applyFill="1" applyBorder="1" applyAlignment="1">
      <alignment/>
    </xf>
    <xf numFmtId="181" fontId="1" fillId="0" borderId="19" xfId="0" applyNumberFormat="1" applyFont="1" applyBorder="1" applyAlignment="1">
      <alignment/>
    </xf>
    <xf numFmtId="181" fontId="1" fillId="0" borderId="20" xfId="0" applyNumberFormat="1" applyFont="1" applyBorder="1" applyAlignment="1">
      <alignment/>
    </xf>
    <xf numFmtId="169" fontId="7" fillId="34" borderId="12" xfId="0" applyNumberFormat="1" applyFont="1" applyFill="1" applyBorder="1" applyAlignment="1">
      <alignment horizontal="center"/>
    </xf>
    <xf numFmtId="169" fontId="7" fillId="34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169" fontId="13" fillId="37" borderId="11" xfId="0" applyNumberFormat="1" applyFont="1" applyFill="1" applyBorder="1" applyAlignment="1">
      <alignment/>
    </xf>
    <xf numFmtId="169" fontId="13" fillId="39" borderId="11" xfId="0" applyNumberFormat="1" applyFont="1" applyFill="1" applyBorder="1" applyAlignment="1">
      <alignment horizontal="center"/>
    </xf>
    <xf numFmtId="169" fontId="14" fillId="39" borderId="11" xfId="0" applyNumberFormat="1" applyFont="1" applyFill="1" applyBorder="1" applyAlignment="1">
      <alignment horizontal="center"/>
    </xf>
    <xf numFmtId="169" fontId="13" fillId="35" borderId="11" xfId="0" applyNumberFormat="1" applyFont="1" applyFill="1" applyBorder="1" applyAlignment="1">
      <alignment horizontal="center"/>
    </xf>
    <xf numFmtId="169" fontId="14" fillId="35" borderId="11" xfId="0" applyNumberFormat="1" applyFont="1" applyFill="1" applyBorder="1" applyAlignment="1">
      <alignment horizontal="center"/>
    </xf>
    <xf numFmtId="169" fontId="13" fillId="33" borderId="11" xfId="0" applyNumberFormat="1" applyFont="1" applyFill="1" applyBorder="1" applyAlignment="1">
      <alignment horizontal="center"/>
    </xf>
    <xf numFmtId="169" fontId="13" fillId="33" borderId="22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169" fontId="14" fillId="37" borderId="16" xfId="0" applyNumberFormat="1" applyFont="1" applyFill="1" applyBorder="1" applyAlignment="1">
      <alignment/>
    </xf>
    <xf numFmtId="169" fontId="13" fillId="39" borderId="16" xfId="0" applyNumberFormat="1" applyFont="1" applyFill="1" applyBorder="1" applyAlignment="1">
      <alignment horizontal="center"/>
    </xf>
    <xf numFmtId="169" fontId="14" fillId="39" borderId="16" xfId="0" applyNumberFormat="1" applyFont="1" applyFill="1" applyBorder="1" applyAlignment="1">
      <alignment horizontal="center"/>
    </xf>
    <xf numFmtId="169" fontId="13" fillId="35" borderId="16" xfId="0" applyNumberFormat="1" applyFont="1" applyFill="1" applyBorder="1" applyAlignment="1">
      <alignment horizontal="center"/>
    </xf>
    <xf numFmtId="169" fontId="14" fillId="35" borderId="16" xfId="0" applyNumberFormat="1" applyFont="1" applyFill="1" applyBorder="1" applyAlignment="1">
      <alignment horizontal="center"/>
    </xf>
    <xf numFmtId="169" fontId="13" fillId="33" borderId="16" xfId="0" applyNumberFormat="1" applyFont="1" applyFill="1" applyBorder="1" applyAlignment="1">
      <alignment horizontal="center"/>
    </xf>
    <xf numFmtId="169" fontId="14" fillId="33" borderId="16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69" fontId="13" fillId="37" borderId="12" xfId="0" applyNumberFormat="1" applyFont="1" applyFill="1" applyBorder="1" applyAlignment="1">
      <alignment/>
    </xf>
    <xf numFmtId="169" fontId="14" fillId="39" borderId="12" xfId="0" applyNumberFormat="1" applyFont="1" applyFill="1" applyBorder="1" applyAlignment="1">
      <alignment horizontal="center"/>
    </xf>
    <xf numFmtId="169" fontId="13" fillId="39" borderId="12" xfId="0" applyNumberFormat="1" applyFont="1" applyFill="1" applyBorder="1" applyAlignment="1">
      <alignment horizontal="center"/>
    </xf>
    <xf numFmtId="169" fontId="13" fillId="35" borderId="12" xfId="0" applyNumberFormat="1" applyFont="1" applyFill="1" applyBorder="1" applyAlignment="1">
      <alignment horizontal="center"/>
    </xf>
    <xf numFmtId="169" fontId="14" fillId="35" borderId="12" xfId="0" applyNumberFormat="1" applyFont="1" applyFill="1" applyBorder="1" applyAlignment="1">
      <alignment horizontal="center"/>
    </xf>
    <xf numFmtId="169" fontId="13" fillId="33" borderId="12" xfId="0" applyNumberFormat="1" applyFont="1" applyFill="1" applyBorder="1" applyAlignment="1">
      <alignment horizontal="center"/>
    </xf>
    <xf numFmtId="169" fontId="14" fillId="33" borderId="12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69" fontId="14" fillId="37" borderId="18" xfId="0" applyNumberFormat="1" applyFont="1" applyFill="1" applyBorder="1" applyAlignment="1">
      <alignment/>
    </xf>
    <xf numFmtId="169" fontId="13" fillId="39" borderId="18" xfId="0" applyNumberFormat="1" applyFont="1" applyFill="1" applyBorder="1" applyAlignment="1">
      <alignment horizontal="center"/>
    </xf>
    <xf numFmtId="169" fontId="14" fillId="39" borderId="18" xfId="0" applyNumberFormat="1" applyFont="1" applyFill="1" applyBorder="1" applyAlignment="1">
      <alignment horizontal="center"/>
    </xf>
    <xf numFmtId="169" fontId="13" fillId="35" borderId="18" xfId="0" applyNumberFormat="1" applyFont="1" applyFill="1" applyBorder="1" applyAlignment="1">
      <alignment horizontal="center"/>
    </xf>
    <xf numFmtId="169" fontId="14" fillId="35" borderId="18" xfId="0" applyNumberFormat="1" applyFont="1" applyFill="1" applyBorder="1" applyAlignment="1">
      <alignment horizontal="center"/>
    </xf>
    <xf numFmtId="169" fontId="13" fillId="33" borderId="18" xfId="0" applyNumberFormat="1" applyFont="1" applyFill="1" applyBorder="1" applyAlignment="1">
      <alignment horizontal="center"/>
    </xf>
    <xf numFmtId="169" fontId="14" fillId="33" borderId="18" xfId="0" applyNumberFormat="1" applyFont="1" applyFill="1" applyBorder="1" applyAlignment="1">
      <alignment/>
    </xf>
    <xf numFmtId="169" fontId="14" fillId="37" borderId="12" xfId="0" applyNumberFormat="1" applyFont="1" applyFill="1" applyBorder="1" applyAlignment="1">
      <alignment/>
    </xf>
    <xf numFmtId="169" fontId="13" fillId="33" borderId="16" xfId="0" applyNumberFormat="1" applyFont="1" applyFill="1" applyBorder="1" applyAlignment="1">
      <alignment/>
    </xf>
    <xf numFmtId="169" fontId="13" fillId="37" borderId="16" xfId="0" applyNumberFormat="1" applyFont="1" applyFill="1" applyBorder="1" applyAlignment="1">
      <alignment/>
    </xf>
    <xf numFmtId="169" fontId="13" fillId="33" borderId="12" xfId="0" applyNumberFormat="1" applyFont="1" applyFill="1" applyBorder="1" applyAlignment="1">
      <alignment/>
    </xf>
    <xf numFmtId="169" fontId="13" fillId="33" borderId="18" xfId="0" applyNumberFormat="1" applyFont="1" applyFill="1" applyBorder="1" applyAlignment="1">
      <alignment/>
    </xf>
    <xf numFmtId="169" fontId="14" fillId="33" borderId="16" xfId="0" applyNumberFormat="1" applyFont="1" applyFill="1" applyBorder="1" applyAlignment="1">
      <alignment horizontal="center"/>
    </xf>
    <xf numFmtId="169" fontId="14" fillId="33" borderId="12" xfId="0" applyNumberFormat="1" applyFont="1" applyFill="1" applyBorder="1" applyAlignment="1">
      <alignment horizontal="center"/>
    </xf>
    <xf numFmtId="169" fontId="14" fillId="33" borderId="18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169" fontId="14" fillId="37" borderId="20" xfId="0" applyNumberFormat="1" applyFont="1" applyFill="1" applyBorder="1" applyAlignment="1">
      <alignment/>
    </xf>
    <xf numFmtId="169" fontId="14" fillId="39" borderId="20" xfId="0" applyNumberFormat="1" applyFont="1" applyFill="1" applyBorder="1" applyAlignment="1">
      <alignment horizontal="center"/>
    </xf>
    <xf numFmtId="169" fontId="14" fillId="35" borderId="20" xfId="0" applyNumberFormat="1" applyFont="1" applyFill="1" applyBorder="1" applyAlignment="1">
      <alignment horizontal="center"/>
    </xf>
    <xf numFmtId="169" fontId="14" fillId="33" borderId="20" xfId="0" applyNumberFormat="1" applyFont="1" applyFill="1" applyBorder="1" applyAlignment="1">
      <alignment horizontal="center"/>
    </xf>
    <xf numFmtId="169" fontId="14" fillId="33" borderId="20" xfId="0" applyNumberFormat="1" applyFont="1" applyFill="1" applyBorder="1" applyAlignment="1">
      <alignment/>
    </xf>
    <xf numFmtId="14" fontId="14" fillId="0" borderId="12" xfId="0" applyNumberFormat="1" applyFont="1" applyFill="1" applyBorder="1" applyAlignment="1">
      <alignment/>
    </xf>
    <xf numFmtId="169" fontId="13" fillId="35" borderId="11" xfId="0" applyNumberFormat="1" applyFont="1" applyFill="1" applyBorder="1" applyAlignment="1">
      <alignment/>
    </xf>
    <xf numFmtId="169" fontId="13" fillId="34" borderId="11" xfId="0" applyNumberFormat="1" applyFont="1" applyFill="1" applyBorder="1" applyAlignment="1">
      <alignment horizontal="center"/>
    </xf>
    <xf numFmtId="16" fontId="14" fillId="0" borderId="16" xfId="0" applyNumberFormat="1" applyFont="1" applyFill="1" applyBorder="1" applyAlignment="1">
      <alignment/>
    </xf>
    <xf numFmtId="169" fontId="13" fillId="34" borderId="16" xfId="0" applyNumberFormat="1" applyFont="1" applyFill="1" applyBorder="1" applyAlignment="1">
      <alignment horizontal="center"/>
    </xf>
    <xf numFmtId="16" fontId="14" fillId="0" borderId="12" xfId="0" applyNumberFormat="1" applyFont="1" applyFill="1" applyBorder="1" applyAlignment="1">
      <alignment/>
    </xf>
    <xf numFmtId="169" fontId="13" fillId="34" borderId="12" xfId="0" applyNumberFormat="1" applyFont="1" applyFill="1" applyBorder="1" applyAlignment="1">
      <alignment horizontal="center"/>
    </xf>
    <xf numFmtId="169" fontId="13" fillId="37" borderId="18" xfId="0" applyNumberFormat="1" applyFont="1" applyFill="1" applyBorder="1" applyAlignment="1">
      <alignment/>
    </xf>
    <xf numFmtId="169" fontId="13" fillId="34" borderId="18" xfId="0" applyNumberFormat="1" applyFont="1" applyFill="1" applyBorder="1" applyAlignment="1">
      <alignment horizontal="center"/>
    </xf>
    <xf numFmtId="0" fontId="13" fillId="38" borderId="10" xfId="0" applyFont="1" applyFill="1" applyBorder="1" applyAlignment="1">
      <alignment/>
    </xf>
    <xf numFmtId="169" fontId="14" fillId="34" borderId="11" xfId="0" applyNumberFormat="1" applyFont="1" applyFill="1" applyBorder="1" applyAlignment="1">
      <alignment horizontal="left"/>
    </xf>
    <xf numFmtId="169" fontId="13" fillId="35" borderId="11" xfId="0" applyNumberFormat="1" applyFont="1" applyFill="1" applyBorder="1" applyAlignment="1">
      <alignment horizontal="right"/>
    </xf>
    <xf numFmtId="169" fontId="13" fillId="33" borderId="11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5" fillId="39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5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/>
    </xf>
    <xf numFmtId="169" fontId="13" fillId="0" borderId="11" xfId="0" applyNumberFormat="1" applyFont="1" applyFill="1" applyBorder="1" applyAlignment="1">
      <alignment horizontal="center"/>
    </xf>
    <xf numFmtId="169" fontId="13" fillId="0" borderId="22" xfId="0" applyNumberFormat="1" applyFont="1" applyFill="1" applyBorder="1" applyAlignment="1">
      <alignment horizontal="center"/>
    </xf>
    <xf numFmtId="0" fontId="13" fillId="44" borderId="10" xfId="0" applyFont="1" applyFill="1" applyBorder="1" applyAlignment="1">
      <alignment horizontal="left"/>
    </xf>
    <xf numFmtId="0" fontId="13" fillId="44" borderId="11" xfId="0" applyFont="1" applyFill="1" applyBorder="1" applyAlignment="1">
      <alignment horizontal="left"/>
    </xf>
    <xf numFmtId="169" fontId="13" fillId="0" borderId="11" xfId="0" applyNumberFormat="1" applyFont="1" applyBorder="1" applyAlignment="1">
      <alignment horizontal="center"/>
    </xf>
    <xf numFmtId="169" fontId="13" fillId="0" borderId="22" xfId="0" applyNumberFormat="1" applyFont="1" applyBorder="1" applyAlignment="1">
      <alignment horizontal="center"/>
    </xf>
    <xf numFmtId="169" fontId="6" fillId="34" borderId="24" xfId="0" applyNumberFormat="1" applyFont="1" applyFill="1" applyBorder="1" applyAlignment="1">
      <alignment horizontal="center"/>
    </xf>
    <xf numFmtId="169" fontId="6" fillId="34" borderId="25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0" fontId="14" fillId="41" borderId="10" xfId="0" applyFont="1" applyFill="1" applyBorder="1" applyAlignment="1">
      <alignment horizontal="left"/>
    </xf>
    <xf numFmtId="0" fontId="14" fillId="41" borderId="11" xfId="0" applyFont="1" applyFill="1" applyBorder="1" applyAlignment="1">
      <alignment horizontal="left"/>
    </xf>
    <xf numFmtId="0" fontId="6" fillId="34" borderId="2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169" fontId="14" fillId="0" borderId="11" xfId="0" applyNumberFormat="1" applyFont="1" applyFill="1" applyBorder="1" applyAlignment="1">
      <alignment horizontal="center"/>
    </xf>
    <xf numFmtId="169" fontId="14" fillId="0" borderId="22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36.421875" style="0" customWidth="1"/>
    <col min="2" max="2" width="14.7109375" style="0" bestFit="1" customWidth="1"/>
    <col min="3" max="3" width="11.140625" style="1" bestFit="1" customWidth="1"/>
    <col min="4" max="4" width="11.140625" style="0" bestFit="1" customWidth="1"/>
    <col min="5" max="5" width="15.8515625" style="0" bestFit="1" customWidth="1"/>
    <col min="6" max="6" width="11.140625" style="0" bestFit="1" customWidth="1"/>
    <col min="7" max="7" width="19.00390625" style="0" bestFit="1" customWidth="1"/>
  </cols>
  <sheetData>
    <row r="1" spans="1:7" ht="10.5" customHeight="1">
      <c r="A1" s="129" t="s">
        <v>0</v>
      </c>
      <c r="B1" s="8">
        <v>2010</v>
      </c>
      <c r="C1" s="8">
        <v>2011</v>
      </c>
      <c r="D1" s="124">
        <v>2012</v>
      </c>
      <c r="E1" s="4"/>
      <c r="F1" s="42"/>
      <c r="G1" s="42"/>
    </row>
    <row r="2" spans="1:8" ht="10.5" customHeight="1" thickBot="1">
      <c r="A2" s="130"/>
      <c r="B2" s="131" t="s">
        <v>100</v>
      </c>
      <c r="C2" s="131"/>
      <c r="D2" s="131"/>
      <c r="E2" s="4"/>
      <c r="F2" s="45"/>
      <c r="G2" s="45"/>
      <c r="H2" s="45"/>
    </row>
    <row r="3" spans="1:8" ht="10.5" customHeight="1" thickBot="1">
      <c r="A3" s="22" t="s">
        <v>1</v>
      </c>
      <c r="B3" s="23">
        <f>B4+B7+B12</f>
        <v>373550</v>
      </c>
      <c r="C3" s="23">
        <f>C4+C7+C12</f>
        <v>362450</v>
      </c>
      <c r="D3" s="23">
        <f>D4+D7+D12</f>
        <v>362450</v>
      </c>
      <c r="E3" s="5"/>
      <c r="F3" s="59"/>
      <c r="G3" s="46"/>
      <c r="H3" s="47"/>
    </row>
    <row r="4" spans="1:8" ht="10.5" customHeight="1">
      <c r="A4" s="20" t="s">
        <v>2</v>
      </c>
      <c r="B4" s="21">
        <f aca="true" t="shared" si="0" ref="B4:D5">B5</f>
        <v>246000</v>
      </c>
      <c r="C4" s="21">
        <f t="shared" si="0"/>
        <v>250000</v>
      </c>
      <c r="D4" s="21">
        <f t="shared" si="0"/>
        <v>250000</v>
      </c>
      <c r="E4" s="5"/>
      <c r="F4" s="59"/>
      <c r="G4" s="46"/>
      <c r="H4" s="47"/>
    </row>
    <row r="5" spans="1:8" ht="10.5" customHeight="1">
      <c r="A5" s="17" t="s">
        <v>3</v>
      </c>
      <c r="B5" s="14">
        <f t="shared" si="0"/>
        <v>246000</v>
      </c>
      <c r="C5" s="14">
        <f t="shared" si="0"/>
        <v>250000</v>
      </c>
      <c r="D5" s="14">
        <f t="shared" si="0"/>
        <v>250000</v>
      </c>
      <c r="E5" s="5"/>
      <c r="F5" s="60"/>
      <c r="G5" s="48"/>
      <c r="H5" s="49"/>
    </row>
    <row r="6" spans="1:8" ht="10.5" customHeight="1">
      <c r="A6" s="18" t="s">
        <v>26</v>
      </c>
      <c r="B6" s="15">
        <v>246000</v>
      </c>
      <c r="C6" s="15">
        <v>250000</v>
      </c>
      <c r="D6" s="15">
        <v>250000</v>
      </c>
      <c r="E6" s="5"/>
      <c r="F6" s="43"/>
      <c r="G6" s="50"/>
      <c r="H6" s="51"/>
    </row>
    <row r="7" spans="1:8" ht="10.5" customHeight="1">
      <c r="A7" s="16" t="s">
        <v>4</v>
      </c>
      <c r="B7" s="13">
        <f>B8</f>
        <v>72900</v>
      </c>
      <c r="C7" s="13">
        <f>C8</f>
        <v>74000</v>
      </c>
      <c r="D7" s="13">
        <f>D8</f>
        <v>74000</v>
      </c>
      <c r="E7" s="5"/>
      <c r="F7" s="59"/>
      <c r="G7" s="52"/>
      <c r="H7" s="47"/>
    </row>
    <row r="8" spans="1:8" ht="10.5" customHeight="1">
      <c r="A8" s="17" t="s">
        <v>5</v>
      </c>
      <c r="B8" s="14">
        <f>SUM(B9:B11)</f>
        <v>72900</v>
      </c>
      <c r="C8" s="14">
        <f>SUM(C9:C11)</f>
        <v>74000</v>
      </c>
      <c r="D8" s="14">
        <f>SUM(D9:D11)</f>
        <v>74000</v>
      </c>
      <c r="E8" s="5"/>
      <c r="F8" s="60"/>
      <c r="G8" s="53"/>
      <c r="H8" s="49"/>
    </row>
    <row r="9" spans="1:8" ht="10.5" customHeight="1">
      <c r="A9" s="18" t="s">
        <v>6</v>
      </c>
      <c r="B9" s="15">
        <v>40600</v>
      </c>
      <c r="C9" s="15">
        <v>41000</v>
      </c>
      <c r="D9" s="15">
        <v>41000</v>
      </c>
      <c r="E9" s="9"/>
      <c r="F9" s="43"/>
      <c r="G9" s="50"/>
      <c r="H9" s="51"/>
    </row>
    <row r="10" spans="1:8" ht="10.5" customHeight="1">
      <c r="A10" s="18" t="s">
        <v>7</v>
      </c>
      <c r="B10" s="15">
        <v>32000</v>
      </c>
      <c r="C10" s="15">
        <v>32500</v>
      </c>
      <c r="D10" s="15">
        <v>32500</v>
      </c>
      <c r="E10" s="5"/>
      <c r="F10" s="43"/>
      <c r="G10" s="50"/>
      <c r="H10" s="51"/>
    </row>
    <row r="11" spans="1:8" ht="10.5" customHeight="1">
      <c r="A11" s="18" t="s">
        <v>27</v>
      </c>
      <c r="B11" s="15">
        <v>300</v>
      </c>
      <c r="C11" s="15">
        <v>500</v>
      </c>
      <c r="D11" s="15">
        <v>500</v>
      </c>
      <c r="E11" s="5"/>
      <c r="F11" s="43"/>
      <c r="G11" s="50"/>
      <c r="H11" s="51"/>
    </row>
    <row r="12" spans="1:8" ht="10.5" customHeight="1">
      <c r="A12" s="16" t="s">
        <v>8</v>
      </c>
      <c r="B12" s="13">
        <f>B13+B19</f>
        <v>54650</v>
      </c>
      <c r="C12" s="13">
        <f>C13+C19</f>
        <v>38450</v>
      </c>
      <c r="D12" s="13">
        <f>D13+D19</f>
        <v>38450</v>
      </c>
      <c r="E12" s="5"/>
      <c r="F12" s="59"/>
      <c r="G12" s="52"/>
      <c r="H12" s="47"/>
    </row>
    <row r="13" spans="1:8" ht="10.5" customHeight="1">
      <c r="A13" s="17" t="s">
        <v>9</v>
      </c>
      <c r="B13" s="14">
        <f>SUM(B14:B18)</f>
        <v>54100</v>
      </c>
      <c r="C13" s="14">
        <f>SUM(C14:C18)</f>
        <v>37900</v>
      </c>
      <c r="D13" s="14">
        <f>SUM(D14:D18)</f>
        <v>37900</v>
      </c>
      <c r="E13" s="5"/>
      <c r="F13" s="60"/>
      <c r="G13" s="53"/>
      <c r="H13" s="49"/>
    </row>
    <row r="14" spans="1:8" ht="10.5" customHeight="1">
      <c r="A14" s="18" t="s">
        <v>10</v>
      </c>
      <c r="B14" s="15">
        <v>1400</v>
      </c>
      <c r="C14" s="15">
        <v>1500</v>
      </c>
      <c r="D14" s="15">
        <v>1500</v>
      </c>
      <c r="E14" s="5"/>
      <c r="F14" s="43"/>
      <c r="G14" s="50"/>
      <c r="H14" s="51"/>
    </row>
    <row r="15" spans="1:8" ht="10.5" customHeight="1">
      <c r="A15" s="18" t="s">
        <v>11</v>
      </c>
      <c r="B15" s="15">
        <v>100</v>
      </c>
      <c r="C15" s="15">
        <v>100</v>
      </c>
      <c r="D15" s="15">
        <v>100</v>
      </c>
      <c r="E15" s="5"/>
      <c r="F15" s="60"/>
      <c r="G15" s="50"/>
      <c r="H15" s="51"/>
    </row>
    <row r="16" spans="1:8" ht="10.5" customHeight="1">
      <c r="A16" s="18" t="s">
        <v>12</v>
      </c>
      <c r="B16" s="15">
        <v>300</v>
      </c>
      <c r="C16" s="15">
        <v>300</v>
      </c>
      <c r="D16" s="15">
        <v>300</v>
      </c>
      <c r="E16" s="5"/>
      <c r="F16" s="43"/>
      <c r="G16" s="50"/>
      <c r="H16" s="51"/>
    </row>
    <row r="17" spans="1:8" ht="10.5" customHeight="1">
      <c r="A17" s="18" t="s">
        <v>13</v>
      </c>
      <c r="B17" s="15">
        <v>17500</v>
      </c>
      <c r="C17" s="15">
        <v>18000</v>
      </c>
      <c r="D17" s="15">
        <v>18000</v>
      </c>
      <c r="E17" s="5"/>
      <c r="F17" s="43"/>
      <c r="G17" s="50"/>
      <c r="H17" s="51"/>
    </row>
    <row r="18" spans="1:8" ht="10.5" customHeight="1">
      <c r="A18" s="18" t="s">
        <v>14</v>
      </c>
      <c r="B18" s="15">
        <v>34800</v>
      </c>
      <c r="C18" s="15">
        <v>18000</v>
      </c>
      <c r="D18" s="15">
        <v>18000</v>
      </c>
      <c r="E18" s="5"/>
      <c r="F18" s="43"/>
      <c r="G18" s="50"/>
      <c r="H18" s="51"/>
    </row>
    <row r="19" spans="1:8" ht="10.5" customHeight="1">
      <c r="A19" s="17" t="s">
        <v>48</v>
      </c>
      <c r="B19" s="14">
        <f>B20</f>
        <v>550</v>
      </c>
      <c r="C19" s="14">
        <f>C20</f>
        <v>550</v>
      </c>
      <c r="D19" s="14">
        <f>D20</f>
        <v>550</v>
      </c>
      <c r="E19" s="5"/>
      <c r="F19" s="43"/>
      <c r="G19" s="53"/>
      <c r="H19" s="49"/>
    </row>
    <row r="20" spans="1:8" ht="10.5" customHeight="1" thickBot="1">
      <c r="A20" s="24" t="s">
        <v>15</v>
      </c>
      <c r="B20" s="25">
        <v>550</v>
      </c>
      <c r="C20" s="25">
        <v>550</v>
      </c>
      <c r="D20" s="25">
        <v>550</v>
      </c>
      <c r="E20" s="5"/>
      <c r="F20" s="60"/>
      <c r="G20" s="50"/>
      <c r="H20" s="51"/>
    </row>
    <row r="21" spans="1:8" ht="10.5" customHeight="1" thickBot="1">
      <c r="A21" s="26" t="s">
        <v>16</v>
      </c>
      <c r="B21" s="23">
        <f>B22+B28+B37+B39</f>
        <v>54100</v>
      </c>
      <c r="C21" s="23">
        <f>C22+C28+C37+C39</f>
        <v>51100</v>
      </c>
      <c r="D21" s="23">
        <f>D22+D28+D37+D39</f>
        <v>51100</v>
      </c>
      <c r="E21" s="5"/>
      <c r="F21" s="60"/>
      <c r="G21" s="52"/>
      <c r="H21" s="47"/>
    </row>
    <row r="22" spans="1:8" ht="10.5" customHeight="1">
      <c r="A22" s="20" t="s">
        <v>39</v>
      </c>
      <c r="B22" s="21">
        <f>B23</f>
        <v>35150</v>
      </c>
      <c r="C22" s="21">
        <f>C23</f>
        <v>35150</v>
      </c>
      <c r="D22" s="21">
        <f>D23</f>
        <v>35150</v>
      </c>
      <c r="E22" s="5"/>
      <c r="F22" s="59"/>
      <c r="G22" s="52"/>
      <c r="H22" s="47"/>
    </row>
    <row r="23" spans="1:8" ht="10.5" customHeight="1">
      <c r="A23" s="17" t="s">
        <v>17</v>
      </c>
      <c r="B23" s="14">
        <f>SUM(B24:B27)</f>
        <v>35150</v>
      </c>
      <c r="C23" s="14">
        <f>SUM(C24:C27)</f>
        <v>35150</v>
      </c>
      <c r="D23" s="14">
        <f>SUM(D24:D27)</f>
        <v>35150</v>
      </c>
      <c r="E23" s="5"/>
      <c r="F23" s="59"/>
      <c r="G23" s="53"/>
      <c r="H23" s="49"/>
    </row>
    <row r="24" spans="1:8" ht="10.5" customHeight="1">
      <c r="A24" s="18" t="s">
        <v>28</v>
      </c>
      <c r="B24" s="15">
        <v>150</v>
      </c>
      <c r="C24" s="15">
        <v>150</v>
      </c>
      <c r="D24" s="15">
        <v>150</v>
      </c>
      <c r="E24" s="5"/>
      <c r="F24" s="60"/>
      <c r="G24" s="50"/>
      <c r="H24" s="51"/>
    </row>
    <row r="25" spans="1:8" ht="10.5" customHeight="1">
      <c r="A25" s="18" t="s">
        <v>135</v>
      </c>
      <c r="B25" s="15">
        <v>1000</v>
      </c>
      <c r="C25" s="15">
        <v>1000</v>
      </c>
      <c r="D25" s="15">
        <v>1000</v>
      </c>
      <c r="E25" s="5"/>
      <c r="F25" s="60"/>
      <c r="G25" s="50"/>
      <c r="H25" s="51"/>
    </row>
    <row r="26" spans="1:8" ht="10.5" customHeight="1">
      <c r="A26" s="18" t="s">
        <v>29</v>
      </c>
      <c r="B26" s="15">
        <v>30000</v>
      </c>
      <c r="C26" s="15">
        <v>30000</v>
      </c>
      <c r="D26" s="15">
        <v>30000</v>
      </c>
      <c r="E26" s="5"/>
      <c r="F26" s="43"/>
      <c r="G26" s="50"/>
      <c r="H26" s="51"/>
    </row>
    <row r="27" spans="1:8" ht="10.5" customHeight="1">
      <c r="A27" s="18" t="s">
        <v>30</v>
      </c>
      <c r="B27" s="15">
        <v>4000</v>
      </c>
      <c r="C27" s="15">
        <v>4000</v>
      </c>
      <c r="D27" s="15">
        <v>4000</v>
      </c>
      <c r="E27" s="5"/>
      <c r="F27" s="43"/>
      <c r="G27" s="50"/>
      <c r="H27" s="51"/>
    </row>
    <row r="28" spans="1:8" ht="10.5" customHeight="1">
      <c r="A28" s="16" t="s">
        <v>49</v>
      </c>
      <c r="B28" s="13">
        <f>B29+B32</f>
        <v>3750</v>
      </c>
      <c r="C28" s="13">
        <f>C29+C32</f>
        <v>3750</v>
      </c>
      <c r="D28" s="13">
        <f>D29+D32</f>
        <v>3750</v>
      </c>
      <c r="E28" s="5"/>
      <c r="F28" s="43"/>
      <c r="G28" s="52"/>
      <c r="H28" s="47"/>
    </row>
    <row r="29" spans="1:8" ht="10.5" customHeight="1">
      <c r="A29" s="17" t="s">
        <v>18</v>
      </c>
      <c r="B29" s="14">
        <f>B30+B31</f>
        <v>1700</v>
      </c>
      <c r="C29" s="14">
        <f>C30+C31</f>
        <v>1700</v>
      </c>
      <c r="D29" s="14">
        <f>D30+D31</f>
        <v>1700</v>
      </c>
      <c r="E29" s="5"/>
      <c r="F29" s="59"/>
      <c r="G29" s="53"/>
      <c r="H29" s="49"/>
    </row>
    <row r="30" spans="1:8" ht="10.5" customHeight="1">
      <c r="A30" s="18" t="s">
        <v>31</v>
      </c>
      <c r="B30" s="15">
        <v>1600</v>
      </c>
      <c r="C30" s="15">
        <v>1600</v>
      </c>
      <c r="D30" s="15">
        <v>1600</v>
      </c>
      <c r="E30" s="5"/>
      <c r="F30" s="60"/>
      <c r="G30" s="50"/>
      <c r="H30" s="51"/>
    </row>
    <row r="31" spans="1:8" ht="10.5" customHeight="1">
      <c r="A31" s="19" t="s">
        <v>40</v>
      </c>
      <c r="B31" s="15">
        <v>100</v>
      </c>
      <c r="C31" s="15">
        <v>100</v>
      </c>
      <c r="D31" s="15">
        <v>100</v>
      </c>
      <c r="E31" s="5"/>
      <c r="F31" s="43"/>
      <c r="G31" s="50"/>
      <c r="H31" s="51"/>
    </row>
    <row r="32" spans="1:8" ht="10.5" customHeight="1">
      <c r="A32" s="17" t="s">
        <v>33</v>
      </c>
      <c r="B32" s="14">
        <f>SUM(B33:B36)</f>
        <v>2050</v>
      </c>
      <c r="C32" s="14">
        <f>SUM(C33:C36)</f>
        <v>2050</v>
      </c>
      <c r="D32" s="14">
        <f>SUM(D33:D36)</f>
        <v>2050</v>
      </c>
      <c r="E32" s="5"/>
      <c r="F32" s="43"/>
      <c r="G32" s="53"/>
      <c r="H32" s="49"/>
    </row>
    <row r="33" spans="1:8" ht="10.5" customHeight="1">
      <c r="A33" s="18" t="s">
        <v>34</v>
      </c>
      <c r="B33" s="15">
        <v>150</v>
      </c>
      <c r="C33" s="15">
        <v>150</v>
      </c>
      <c r="D33" s="15">
        <v>150</v>
      </c>
      <c r="E33" s="5"/>
      <c r="F33" s="60"/>
      <c r="G33" s="50"/>
      <c r="H33" s="51"/>
    </row>
    <row r="34" spans="1:8" ht="10.5" customHeight="1">
      <c r="A34" s="18" t="s">
        <v>35</v>
      </c>
      <c r="B34" s="15">
        <v>600</v>
      </c>
      <c r="C34" s="15">
        <v>600</v>
      </c>
      <c r="D34" s="15">
        <v>600</v>
      </c>
      <c r="E34" s="5"/>
      <c r="F34" s="43"/>
      <c r="G34" s="50"/>
      <c r="H34" s="51"/>
    </row>
    <row r="35" spans="1:8" ht="10.5" customHeight="1">
      <c r="A35" s="18" t="s">
        <v>36</v>
      </c>
      <c r="B35" s="15">
        <v>1000</v>
      </c>
      <c r="C35" s="15">
        <v>1000</v>
      </c>
      <c r="D35" s="15">
        <v>1000</v>
      </c>
      <c r="E35" s="5"/>
      <c r="F35" s="43"/>
      <c r="G35" s="50"/>
      <c r="H35" s="51"/>
    </row>
    <row r="36" spans="1:8" ht="10.5" customHeight="1">
      <c r="A36" s="18" t="s">
        <v>37</v>
      </c>
      <c r="B36" s="15">
        <v>300</v>
      </c>
      <c r="C36" s="15">
        <v>300</v>
      </c>
      <c r="D36" s="15">
        <v>300</v>
      </c>
      <c r="E36" s="5"/>
      <c r="F36" s="43"/>
      <c r="G36" s="50"/>
      <c r="H36" s="51"/>
    </row>
    <row r="37" spans="1:8" ht="10.5" customHeight="1">
      <c r="A37" s="16" t="s">
        <v>19</v>
      </c>
      <c r="B37" s="13">
        <f>B38</f>
        <v>3000</v>
      </c>
      <c r="C37" s="13">
        <f>C38</f>
        <v>1000</v>
      </c>
      <c r="D37" s="13">
        <f>D38</f>
        <v>1000</v>
      </c>
      <c r="E37" s="5"/>
      <c r="F37" s="43"/>
      <c r="G37" s="52"/>
      <c r="H37" s="47"/>
    </row>
    <row r="38" spans="1:8" ht="10.5" customHeight="1">
      <c r="A38" s="17" t="s">
        <v>20</v>
      </c>
      <c r="B38" s="14">
        <v>3000</v>
      </c>
      <c r="C38" s="14">
        <v>1000</v>
      </c>
      <c r="D38" s="14">
        <v>1000</v>
      </c>
      <c r="E38" s="5"/>
      <c r="F38" s="59"/>
      <c r="G38" s="53"/>
      <c r="H38" s="49"/>
    </row>
    <row r="39" spans="1:8" ht="10.5" customHeight="1">
      <c r="A39" s="16" t="s">
        <v>21</v>
      </c>
      <c r="B39" s="13">
        <f>B40</f>
        <v>12200</v>
      </c>
      <c r="C39" s="13">
        <f>C40</f>
        <v>11200</v>
      </c>
      <c r="D39" s="13">
        <f>D40</f>
        <v>11200</v>
      </c>
      <c r="E39" s="5"/>
      <c r="F39" s="43"/>
      <c r="G39" s="52"/>
      <c r="H39" s="47"/>
    </row>
    <row r="40" spans="1:8" ht="10.5" customHeight="1">
      <c r="A40" s="17" t="s">
        <v>22</v>
      </c>
      <c r="B40" s="14">
        <f>SUM(B41:B44)</f>
        <v>12200</v>
      </c>
      <c r="C40" s="14">
        <f>SUM(C41:C44)</f>
        <v>11200</v>
      </c>
      <c r="D40" s="14">
        <f>SUM(D41:D44)</f>
        <v>11200</v>
      </c>
      <c r="E40" s="5"/>
      <c r="F40" s="59"/>
      <c r="G40" s="53"/>
      <c r="H40" s="49"/>
    </row>
    <row r="41" spans="1:8" ht="10.5" customHeight="1">
      <c r="A41" s="18" t="s">
        <v>23</v>
      </c>
      <c r="B41" s="15">
        <v>150</v>
      </c>
      <c r="C41" s="15">
        <v>150</v>
      </c>
      <c r="D41" s="15">
        <v>150</v>
      </c>
      <c r="E41" s="5"/>
      <c r="F41" s="60"/>
      <c r="G41" s="50"/>
      <c r="H41" s="51"/>
    </row>
    <row r="42" spans="1:8" ht="10.5" customHeight="1">
      <c r="A42" s="18" t="s">
        <v>134</v>
      </c>
      <c r="B42" s="15">
        <v>9000</v>
      </c>
      <c r="C42" s="15">
        <v>8000</v>
      </c>
      <c r="D42" s="15">
        <v>8000</v>
      </c>
      <c r="E42" s="5"/>
      <c r="F42" s="43"/>
      <c r="G42" s="50"/>
      <c r="H42" s="51"/>
    </row>
    <row r="43" spans="1:8" ht="10.5" customHeight="1">
      <c r="A43" s="18" t="s">
        <v>38</v>
      </c>
      <c r="B43" s="15">
        <v>50</v>
      </c>
      <c r="C43" s="15">
        <v>50</v>
      </c>
      <c r="D43" s="15">
        <v>50</v>
      </c>
      <c r="E43" s="5"/>
      <c r="F43" s="43"/>
      <c r="G43" s="50"/>
      <c r="H43" s="51"/>
    </row>
    <row r="44" spans="1:8" ht="10.5" customHeight="1" thickBot="1">
      <c r="A44" s="24" t="s">
        <v>32</v>
      </c>
      <c r="B44" s="25">
        <v>3000</v>
      </c>
      <c r="C44" s="25">
        <v>3000</v>
      </c>
      <c r="D44" s="25">
        <v>3000</v>
      </c>
      <c r="E44" s="5"/>
      <c r="F44" s="60"/>
      <c r="G44" s="52"/>
      <c r="H44" s="47"/>
    </row>
    <row r="45" spans="1:8" ht="10.5" customHeight="1" thickBot="1">
      <c r="A45" s="26" t="s">
        <v>24</v>
      </c>
      <c r="B45" s="23">
        <f>B46</f>
        <v>570850</v>
      </c>
      <c r="C45" s="23">
        <f>C46</f>
        <v>451600</v>
      </c>
      <c r="D45" s="23">
        <f>D46</f>
        <v>451600</v>
      </c>
      <c r="E45" s="5"/>
      <c r="F45" s="43"/>
      <c r="G45" s="52"/>
      <c r="H45" s="47"/>
    </row>
    <row r="46" spans="1:8" ht="10.5" customHeight="1">
      <c r="A46" s="20" t="s">
        <v>109</v>
      </c>
      <c r="B46" s="21">
        <f>B47+B60</f>
        <v>570850</v>
      </c>
      <c r="C46" s="21">
        <f>C47+C60</f>
        <v>451600</v>
      </c>
      <c r="D46" s="21">
        <f>D47+D60</f>
        <v>451600</v>
      </c>
      <c r="E46" s="5"/>
      <c r="F46" s="43"/>
      <c r="G46" s="53"/>
      <c r="H46" s="49"/>
    </row>
    <row r="47" spans="1:8" ht="10.5" customHeight="1">
      <c r="A47" s="17" t="s">
        <v>25</v>
      </c>
      <c r="B47" s="14">
        <f>SUM(B48:B59)</f>
        <v>570500</v>
      </c>
      <c r="C47" s="14">
        <f>SUM(C48:C59)</f>
        <v>451600</v>
      </c>
      <c r="D47" s="14">
        <f>SUM(D48:D59)</f>
        <v>451600</v>
      </c>
      <c r="E47" s="5"/>
      <c r="F47" s="43"/>
      <c r="G47" s="50"/>
      <c r="H47" s="51"/>
    </row>
    <row r="48" spans="1:8" ht="10.5" customHeight="1">
      <c r="A48" s="18" t="s">
        <v>132</v>
      </c>
      <c r="B48" s="15">
        <v>335000</v>
      </c>
      <c r="C48" s="15">
        <v>320000</v>
      </c>
      <c r="D48" s="15">
        <v>320000</v>
      </c>
      <c r="E48" s="5"/>
      <c r="F48" s="59"/>
      <c r="G48" s="50"/>
      <c r="H48" s="51"/>
    </row>
    <row r="49" spans="1:8" ht="10.5" customHeight="1">
      <c r="A49" s="18" t="s">
        <v>133</v>
      </c>
      <c r="B49" s="15">
        <v>1800</v>
      </c>
      <c r="C49" s="15">
        <v>1800</v>
      </c>
      <c r="D49" s="15">
        <v>1800</v>
      </c>
      <c r="E49" s="5"/>
      <c r="F49" s="59"/>
      <c r="G49" s="50"/>
      <c r="H49" s="51"/>
    </row>
    <row r="50" spans="1:8" ht="10.5" customHeight="1">
      <c r="A50" s="18" t="s">
        <v>41</v>
      </c>
      <c r="B50" s="15">
        <v>1800</v>
      </c>
      <c r="C50" s="15">
        <v>1800</v>
      </c>
      <c r="D50" s="15">
        <v>1800</v>
      </c>
      <c r="E50" s="5"/>
      <c r="F50" s="60"/>
      <c r="G50" s="50"/>
      <c r="H50" s="51"/>
    </row>
    <row r="51" spans="1:8" ht="10.5" customHeight="1">
      <c r="A51" s="18" t="s">
        <v>42</v>
      </c>
      <c r="B51" s="15">
        <v>1100</v>
      </c>
      <c r="C51" s="15">
        <v>1100</v>
      </c>
      <c r="D51" s="15">
        <v>1100</v>
      </c>
      <c r="E51" s="5"/>
      <c r="F51" s="43"/>
      <c r="G51" s="50"/>
      <c r="H51" s="51"/>
    </row>
    <row r="52" spans="1:8" ht="10.5" customHeight="1">
      <c r="A52" s="18" t="s">
        <v>43</v>
      </c>
      <c r="B52" s="15">
        <v>450</v>
      </c>
      <c r="C52" s="15">
        <v>450</v>
      </c>
      <c r="D52" s="15">
        <v>450</v>
      </c>
      <c r="E52" s="5"/>
      <c r="F52" s="43"/>
      <c r="G52" s="50"/>
      <c r="H52" s="51"/>
    </row>
    <row r="53" spans="1:8" ht="10.5" customHeight="1">
      <c r="A53" s="18" t="s">
        <v>44</v>
      </c>
      <c r="B53" s="15">
        <v>250</v>
      </c>
      <c r="C53" s="15">
        <v>250</v>
      </c>
      <c r="D53" s="15">
        <v>250</v>
      </c>
      <c r="E53" s="5"/>
      <c r="F53" s="43"/>
      <c r="G53" s="50"/>
      <c r="H53" s="51"/>
    </row>
    <row r="54" spans="1:8" ht="10.5" customHeight="1">
      <c r="A54" s="19" t="s">
        <v>129</v>
      </c>
      <c r="B54" s="15">
        <v>69600</v>
      </c>
      <c r="C54" s="15">
        <v>0</v>
      </c>
      <c r="D54" s="15">
        <v>0</v>
      </c>
      <c r="E54" s="5"/>
      <c r="F54" s="43"/>
      <c r="G54" s="50"/>
      <c r="H54" s="51"/>
    </row>
    <row r="55" spans="1:8" ht="10.5" customHeight="1">
      <c r="A55" s="19" t="s">
        <v>130</v>
      </c>
      <c r="B55" s="15">
        <v>40000</v>
      </c>
      <c r="C55" s="15">
        <v>0</v>
      </c>
      <c r="D55" s="15">
        <v>0</v>
      </c>
      <c r="E55" s="5"/>
      <c r="F55" s="43"/>
      <c r="G55" s="50"/>
      <c r="H55" s="51"/>
    </row>
    <row r="56" spans="1:8" ht="10.5" customHeight="1">
      <c r="A56" s="18" t="s">
        <v>113</v>
      </c>
      <c r="B56" s="15">
        <v>0</v>
      </c>
      <c r="C56" s="15">
        <v>0</v>
      </c>
      <c r="D56" s="15">
        <v>0</v>
      </c>
      <c r="E56" s="5"/>
      <c r="F56" s="43"/>
      <c r="G56" s="53"/>
      <c r="H56" s="49"/>
    </row>
    <row r="57" spans="1:8" ht="10.5" customHeight="1">
      <c r="A57" s="18" t="s">
        <v>119</v>
      </c>
      <c r="B57" s="15">
        <v>1200</v>
      </c>
      <c r="C57" s="15">
        <v>1200</v>
      </c>
      <c r="D57" s="15">
        <v>1200</v>
      </c>
      <c r="E57" s="5"/>
      <c r="F57" s="60"/>
      <c r="G57" s="53"/>
      <c r="H57" s="49"/>
    </row>
    <row r="58" spans="1:8" ht="10.5" customHeight="1">
      <c r="A58" s="19" t="s">
        <v>131</v>
      </c>
      <c r="B58" s="15">
        <f>43200+44800+31300</f>
        <v>119300</v>
      </c>
      <c r="C58" s="15">
        <v>125000</v>
      </c>
      <c r="D58" s="15">
        <v>125000</v>
      </c>
      <c r="E58" s="5"/>
      <c r="F58" s="43"/>
      <c r="G58" s="50"/>
      <c r="H58" s="51"/>
    </row>
    <row r="59" spans="1:8" ht="10.5" customHeight="1">
      <c r="A59" s="19" t="s">
        <v>103</v>
      </c>
      <c r="B59" s="15">
        <v>0</v>
      </c>
      <c r="C59" s="15">
        <v>0</v>
      </c>
      <c r="D59" s="15">
        <v>0</v>
      </c>
      <c r="E59" s="5"/>
      <c r="F59" s="43"/>
      <c r="G59" s="50"/>
      <c r="H59" s="51"/>
    </row>
    <row r="60" spans="1:8" ht="10.5" customHeight="1">
      <c r="A60" s="17" t="s">
        <v>101</v>
      </c>
      <c r="B60" s="14">
        <f>SUM(B61:B63)</f>
        <v>350</v>
      </c>
      <c r="C60" s="14">
        <f>SUM(C61:C63)</f>
        <v>0</v>
      </c>
      <c r="D60" s="14">
        <f>SUM(D61:D63)</f>
        <v>0</v>
      </c>
      <c r="E60" s="5"/>
      <c r="F60" s="43"/>
      <c r="G60" s="50"/>
      <c r="H60" s="51"/>
    </row>
    <row r="61" spans="1:8" ht="10.5" customHeight="1">
      <c r="A61" s="18" t="s">
        <v>104</v>
      </c>
      <c r="B61" s="15">
        <v>0</v>
      </c>
      <c r="C61" s="15">
        <v>0</v>
      </c>
      <c r="D61" s="15">
        <v>0</v>
      </c>
      <c r="E61" s="5"/>
      <c r="F61" s="43"/>
      <c r="G61" s="54"/>
      <c r="H61" s="55"/>
    </row>
    <row r="62" spans="1:8" ht="10.5" customHeight="1">
      <c r="A62" s="19" t="s">
        <v>111</v>
      </c>
      <c r="B62" s="15">
        <v>0</v>
      </c>
      <c r="C62" s="15">
        <v>0</v>
      </c>
      <c r="D62" s="15">
        <v>0</v>
      </c>
      <c r="E62" s="5"/>
      <c r="F62" s="60"/>
      <c r="G62" s="50"/>
      <c r="H62" s="51"/>
    </row>
    <row r="63" spans="1:8" ht="10.5" customHeight="1" thickBot="1">
      <c r="A63" s="27" t="s">
        <v>127</v>
      </c>
      <c r="B63" s="25">
        <v>350</v>
      </c>
      <c r="C63" s="25">
        <v>0</v>
      </c>
      <c r="D63" s="25">
        <v>0</v>
      </c>
      <c r="E63" s="5"/>
      <c r="F63" s="43"/>
      <c r="G63" s="50"/>
      <c r="H63" s="51"/>
    </row>
    <row r="64" spans="1:8" ht="10.5" customHeight="1" thickBot="1">
      <c r="A64" s="30" t="s">
        <v>45</v>
      </c>
      <c r="B64" s="23">
        <f>B3+B21+B45</f>
        <v>998500</v>
      </c>
      <c r="C64" s="23">
        <f>C3+C21+C45</f>
        <v>865150</v>
      </c>
      <c r="D64" s="23">
        <f>D3+D21+D45</f>
        <v>865150</v>
      </c>
      <c r="E64" s="5"/>
      <c r="F64" s="60"/>
      <c r="G64" s="50"/>
      <c r="H64" s="51"/>
    </row>
    <row r="65" spans="1:8" ht="10.5" customHeight="1">
      <c r="A65" s="28" t="s">
        <v>137</v>
      </c>
      <c r="B65" s="29">
        <v>550000</v>
      </c>
      <c r="C65" s="29">
        <v>0</v>
      </c>
      <c r="D65" s="29">
        <v>0</v>
      </c>
      <c r="E65" s="5"/>
      <c r="F65" s="61"/>
      <c r="G65" s="50"/>
      <c r="H65" s="51"/>
    </row>
    <row r="66" spans="1:8" ht="10.5" customHeight="1">
      <c r="A66" s="18" t="s">
        <v>136</v>
      </c>
      <c r="B66" s="15">
        <v>308000</v>
      </c>
      <c r="C66" s="15">
        <v>0</v>
      </c>
      <c r="D66" s="15">
        <v>0</v>
      </c>
      <c r="E66" s="5"/>
      <c r="F66" s="43"/>
      <c r="G66" s="54"/>
      <c r="H66" s="55"/>
    </row>
    <row r="67" spans="1:8" ht="10.5" customHeight="1" thickBot="1">
      <c r="A67" s="24" t="s">
        <v>52</v>
      </c>
      <c r="B67" s="25">
        <v>0</v>
      </c>
      <c r="C67" s="25">
        <v>0</v>
      </c>
      <c r="D67" s="25">
        <v>0</v>
      </c>
      <c r="E67" s="5"/>
      <c r="F67" s="43"/>
      <c r="G67" s="50"/>
      <c r="H67" s="51"/>
    </row>
    <row r="68" spans="1:8" ht="10.5" customHeight="1" thickBot="1">
      <c r="A68" s="31" t="s">
        <v>105</v>
      </c>
      <c r="B68" s="32">
        <f>SUM(B65:B67)</f>
        <v>858000</v>
      </c>
      <c r="C68" s="32">
        <f>SUM(C65:C67)</f>
        <v>0</v>
      </c>
      <c r="D68" s="32">
        <f>SUM(D65:D67)</f>
        <v>0</v>
      </c>
      <c r="E68" s="5"/>
      <c r="F68" s="43"/>
      <c r="G68" s="52"/>
      <c r="H68" s="47"/>
    </row>
    <row r="69" spans="1:8" ht="10.5" customHeight="1">
      <c r="A69" s="28" t="s">
        <v>112</v>
      </c>
      <c r="B69" s="29">
        <v>0</v>
      </c>
      <c r="C69" s="29">
        <v>0</v>
      </c>
      <c r="D69" s="29">
        <v>0</v>
      </c>
      <c r="E69" s="5"/>
      <c r="F69" s="43"/>
      <c r="G69" s="50"/>
      <c r="H69" s="51"/>
    </row>
    <row r="70" spans="1:8" ht="10.5" customHeight="1" thickBot="1">
      <c r="A70" s="33" t="s">
        <v>46</v>
      </c>
      <c r="B70" s="25">
        <v>130000</v>
      </c>
      <c r="C70" s="25">
        <v>0</v>
      </c>
      <c r="D70" s="25">
        <v>0</v>
      </c>
      <c r="E70" s="5"/>
      <c r="F70" s="44"/>
      <c r="G70" s="56"/>
      <c r="H70" s="55"/>
    </row>
    <row r="71" spans="1:8" ht="10.5" customHeight="1" thickBot="1">
      <c r="A71" s="34" t="s">
        <v>110</v>
      </c>
      <c r="B71" s="35">
        <f>B70</f>
        <v>130000</v>
      </c>
      <c r="C71" s="35">
        <f>C70</f>
        <v>0</v>
      </c>
      <c r="D71" s="35">
        <f>D70</f>
        <v>0</v>
      </c>
      <c r="E71" s="5"/>
      <c r="F71" s="60"/>
      <c r="G71" s="57"/>
      <c r="H71" s="51"/>
    </row>
    <row r="72" spans="1:8" ht="10.5" customHeight="1" thickBot="1">
      <c r="A72" s="36" t="s">
        <v>106</v>
      </c>
      <c r="B72" s="37">
        <f>B64+B68+B71</f>
        <v>1986500</v>
      </c>
      <c r="C72" s="37">
        <f>C64+C68+C71</f>
        <v>865150</v>
      </c>
      <c r="D72" s="37">
        <f>D64+D68+D71</f>
        <v>865150</v>
      </c>
      <c r="E72" s="5"/>
      <c r="F72" s="60"/>
      <c r="G72" s="58"/>
      <c r="H72" s="55"/>
    </row>
    <row r="73" spans="1:8" ht="10.5" customHeight="1" thickBot="1">
      <c r="A73" s="38" t="s">
        <v>107</v>
      </c>
      <c r="B73" s="39">
        <v>0</v>
      </c>
      <c r="C73" s="39">
        <v>0</v>
      </c>
      <c r="D73" s="39">
        <v>0</v>
      </c>
      <c r="E73" s="5"/>
      <c r="F73" s="62"/>
      <c r="G73" s="55"/>
      <c r="H73" s="55"/>
    </row>
    <row r="74" spans="1:8" ht="10.5" customHeight="1" thickBot="1">
      <c r="A74" s="6" t="s">
        <v>47</v>
      </c>
      <c r="B74" s="7">
        <f>B72+B73</f>
        <v>1986500</v>
      </c>
      <c r="C74" s="7">
        <f>C72+C73</f>
        <v>865150</v>
      </c>
      <c r="D74" s="7">
        <f>D72+D73</f>
        <v>865150</v>
      </c>
      <c r="E74" s="5"/>
      <c r="F74" s="63"/>
      <c r="G74" s="55"/>
      <c r="H74" s="55"/>
    </row>
    <row r="75" spans="1:8" ht="12" customHeight="1">
      <c r="A75" s="125"/>
      <c r="B75" s="126"/>
      <c r="C75" s="127"/>
      <c r="D75" s="125"/>
      <c r="E75" s="4"/>
      <c r="F75" s="43"/>
      <c r="G75" s="55"/>
      <c r="H75" s="55"/>
    </row>
    <row r="76" spans="1:8" ht="12" customHeight="1">
      <c r="A76" s="125"/>
      <c r="B76" s="125"/>
      <c r="C76" s="127"/>
      <c r="D76" s="125"/>
      <c r="E76" s="4"/>
      <c r="F76" s="44"/>
      <c r="G76" s="55"/>
      <c r="H76" s="55"/>
    </row>
    <row r="77" spans="1:7" ht="12" customHeight="1">
      <c r="A77" s="125" t="s">
        <v>151</v>
      </c>
      <c r="B77" s="128">
        <v>40144</v>
      </c>
      <c r="C77" s="127"/>
      <c r="D77" s="125"/>
      <c r="E77" s="4"/>
      <c r="F77" s="42"/>
      <c r="G77" s="42"/>
    </row>
    <row r="78" spans="1:7" ht="12" customHeight="1">
      <c r="A78" s="125" t="s">
        <v>152</v>
      </c>
      <c r="B78" s="128">
        <v>40161</v>
      </c>
      <c r="C78" s="127"/>
      <c r="D78" s="125"/>
      <c r="E78" s="4"/>
      <c r="F78" s="42"/>
      <c r="G78" s="42"/>
    </row>
    <row r="79" spans="1:7" ht="12" customHeight="1">
      <c r="A79" s="125" t="s">
        <v>153</v>
      </c>
      <c r="B79" s="128">
        <v>40161</v>
      </c>
      <c r="C79" s="127"/>
      <c r="D79" s="125"/>
      <c r="E79" s="4"/>
      <c r="F79" s="42"/>
      <c r="G79" s="42"/>
    </row>
    <row r="80" spans="1:7" ht="12" customHeight="1">
      <c r="A80" s="125"/>
      <c r="B80" s="125"/>
      <c r="C80" s="127"/>
      <c r="D80" s="125"/>
      <c r="E80" s="4"/>
      <c r="F80" s="42"/>
      <c r="G80" s="42"/>
    </row>
    <row r="81" spans="1:5" ht="12" customHeight="1">
      <c r="A81" s="125"/>
      <c r="B81" s="125"/>
      <c r="C81" s="127"/>
      <c r="D81" s="125"/>
      <c r="E81" s="4"/>
    </row>
    <row r="82" spans="1:5" ht="12" customHeight="1">
      <c r="A82" s="125"/>
      <c r="B82" s="125"/>
      <c r="C82" s="127"/>
      <c r="D82" s="125"/>
      <c r="E82" s="4"/>
    </row>
    <row r="83" spans="1:5" ht="12" customHeight="1">
      <c r="A83" s="125"/>
      <c r="B83" s="125"/>
      <c r="C83" s="127"/>
      <c r="D83" s="125"/>
      <c r="E83" s="4"/>
    </row>
    <row r="84" spans="1:5" ht="12" customHeight="1">
      <c r="A84" s="125"/>
      <c r="B84" s="125"/>
      <c r="C84" s="127"/>
      <c r="D84" s="125"/>
      <c r="E84" s="4"/>
    </row>
    <row r="85" spans="1:5" ht="12" customHeight="1">
      <c r="A85" s="125"/>
      <c r="B85" s="125"/>
      <c r="C85" s="127"/>
      <c r="D85" s="125"/>
      <c r="E85" s="4"/>
    </row>
    <row r="86" spans="1:5" ht="12" customHeight="1">
      <c r="A86" s="125"/>
      <c r="B86" s="125"/>
      <c r="C86" s="127"/>
      <c r="D86" s="125"/>
      <c r="E86" s="4"/>
    </row>
    <row r="87" spans="1:4" ht="12" customHeight="1">
      <c r="A87" s="125"/>
      <c r="B87" s="125"/>
      <c r="C87" s="127"/>
      <c r="D87" s="125"/>
    </row>
    <row r="88" spans="1:4" ht="12" customHeight="1">
      <c r="A88" s="125"/>
      <c r="B88" s="125"/>
      <c r="C88" s="127"/>
      <c r="D88" s="125"/>
    </row>
    <row r="89" spans="1:4" ht="12" customHeight="1">
      <c r="A89" s="125"/>
      <c r="B89" s="125"/>
      <c r="C89" s="127"/>
      <c r="D89" s="125"/>
    </row>
    <row r="90" spans="1:4" ht="12" customHeight="1">
      <c r="A90" s="125"/>
      <c r="B90" s="125"/>
      <c r="C90" s="127"/>
      <c r="D90" s="125"/>
    </row>
    <row r="91" spans="1:4" ht="12" customHeight="1">
      <c r="A91" s="125"/>
      <c r="B91" s="125"/>
      <c r="C91" s="127"/>
      <c r="D91" s="125"/>
    </row>
    <row r="92" spans="1:4" ht="12" customHeight="1">
      <c r="A92" s="125"/>
      <c r="B92" s="125"/>
      <c r="C92" s="127"/>
      <c r="D92" s="125"/>
    </row>
    <row r="93" spans="1:4" ht="12" customHeight="1">
      <c r="A93" s="125"/>
      <c r="B93" s="125"/>
      <c r="C93" s="127"/>
      <c r="D93" s="125"/>
    </row>
    <row r="94" spans="1:4" ht="12" customHeight="1">
      <c r="A94" s="125"/>
      <c r="B94" s="125"/>
      <c r="C94" s="127"/>
      <c r="D94" s="125"/>
    </row>
    <row r="95" spans="1:4" ht="12" customHeight="1">
      <c r="A95" s="125"/>
      <c r="B95" s="125"/>
      <c r="C95" s="127"/>
      <c r="D95" s="125"/>
    </row>
    <row r="96" spans="1:4" ht="12" customHeight="1">
      <c r="A96" s="125"/>
      <c r="B96" s="125"/>
      <c r="C96" s="127"/>
      <c r="D96" s="125"/>
    </row>
    <row r="97" spans="1:4" ht="12" customHeight="1">
      <c r="A97" s="125"/>
      <c r="B97" s="125"/>
      <c r="C97" s="127"/>
      <c r="D97" s="125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</sheetData>
  <sheetProtection/>
  <mergeCells count="2">
    <mergeCell ref="A1:A2"/>
    <mergeCell ref="B2:D2"/>
  </mergeCells>
  <printOptions/>
  <pageMargins left="0.7874015748031497" right="0.7874015748031497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28125" style="0" customWidth="1"/>
    <col min="2" max="4" width="7.140625" style="12" bestFit="1" customWidth="1"/>
    <col min="5" max="5" width="7.7109375" style="12" bestFit="1" customWidth="1"/>
    <col min="6" max="13" width="7.140625" style="12" bestFit="1" customWidth="1"/>
    <col min="14" max="14" width="10.421875" style="0" customWidth="1"/>
  </cols>
  <sheetData>
    <row r="1" spans="1:13" ht="10.5" customHeight="1">
      <c r="A1" s="143" t="s">
        <v>51</v>
      </c>
      <c r="B1" s="10">
        <v>2010</v>
      </c>
      <c r="C1" s="40">
        <v>2011</v>
      </c>
      <c r="D1" s="41">
        <v>2012</v>
      </c>
      <c r="E1" s="11">
        <v>2010</v>
      </c>
      <c r="F1" s="40">
        <v>2011</v>
      </c>
      <c r="G1" s="41">
        <v>2012</v>
      </c>
      <c r="H1" s="10">
        <v>2010</v>
      </c>
      <c r="I1" s="40">
        <v>2011</v>
      </c>
      <c r="J1" s="41">
        <v>2012</v>
      </c>
      <c r="K1" s="10">
        <v>2010</v>
      </c>
      <c r="L1" s="40">
        <v>2011</v>
      </c>
      <c r="M1" s="41">
        <v>2012</v>
      </c>
    </row>
    <row r="2" spans="1:13" ht="10.5" customHeight="1" thickBot="1">
      <c r="A2" s="144"/>
      <c r="B2" s="138" t="s">
        <v>100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10.5" customHeight="1" thickBot="1">
      <c r="A3" s="64" t="s">
        <v>53</v>
      </c>
      <c r="B3" s="65">
        <f>B4+B5+B8</f>
        <v>3600</v>
      </c>
      <c r="C3" s="65"/>
      <c r="D3" s="65"/>
      <c r="E3" s="66">
        <f>E5</f>
        <v>340000</v>
      </c>
      <c r="F3" s="66">
        <v>0</v>
      </c>
      <c r="G3" s="67">
        <v>0</v>
      </c>
      <c r="H3" s="68"/>
      <c r="I3" s="68"/>
      <c r="J3" s="69"/>
      <c r="K3" s="70"/>
      <c r="L3" s="70"/>
      <c r="M3" s="71"/>
    </row>
    <row r="4" spans="1:13" ht="10.5" customHeight="1">
      <c r="A4" s="72" t="s">
        <v>66</v>
      </c>
      <c r="B4" s="73">
        <v>600</v>
      </c>
      <c r="C4" s="73">
        <v>600</v>
      </c>
      <c r="D4" s="73">
        <v>600</v>
      </c>
      <c r="E4" s="74"/>
      <c r="F4" s="74"/>
      <c r="G4" s="75"/>
      <c r="H4" s="76"/>
      <c r="I4" s="76"/>
      <c r="J4" s="77"/>
      <c r="K4" s="78"/>
      <c r="L4" s="78"/>
      <c r="M4" s="79"/>
    </row>
    <row r="5" spans="1:13" ht="10.5" customHeight="1">
      <c r="A5" s="80" t="s">
        <v>68</v>
      </c>
      <c r="B5" s="81"/>
      <c r="C5" s="81"/>
      <c r="D5" s="81"/>
      <c r="E5" s="82">
        <f>E6+E7</f>
        <v>340000</v>
      </c>
      <c r="F5" s="83"/>
      <c r="G5" s="82"/>
      <c r="H5" s="84"/>
      <c r="I5" s="84"/>
      <c r="J5" s="85"/>
      <c r="K5" s="86"/>
      <c r="L5" s="86"/>
      <c r="M5" s="87"/>
    </row>
    <row r="6" spans="1:13" ht="10.5" customHeight="1">
      <c r="A6" s="80" t="s">
        <v>69</v>
      </c>
      <c r="B6" s="81"/>
      <c r="C6" s="81"/>
      <c r="D6" s="81"/>
      <c r="E6" s="82"/>
      <c r="F6" s="83"/>
      <c r="G6" s="82"/>
      <c r="H6" s="84"/>
      <c r="I6" s="84"/>
      <c r="J6" s="85"/>
      <c r="K6" s="86"/>
      <c r="L6" s="86"/>
      <c r="M6" s="87"/>
    </row>
    <row r="7" spans="1:13" ht="10.5" customHeight="1">
      <c r="A7" s="80" t="s">
        <v>70</v>
      </c>
      <c r="B7" s="81"/>
      <c r="C7" s="81"/>
      <c r="D7" s="81"/>
      <c r="E7" s="82">
        <v>340000</v>
      </c>
      <c r="F7" s="83"/>
      <c r="G7" s="82"/>
      <c r="H7" s="84"/>
      <c r="I7" s="84"/>
      <c r="J7" s="85"/>
      <c r="K7" s="86"/>
      <c r="L7" s="86"/>
      <c r="M7" s="87"/>
    </row>
    <row r="8" spans="1:13" ht="10.5" customHeight="1" thickBot="1">
      <c r="A8" s="88" t="s">
        <v>67</v>
      </c>
      <c r="B8" s="89">
        <v>3000</v>
      </c>
      <c r="C8" s="89">
        <v>3000</v>
      </c>
      <c r="D8" s="89">
        <v>3000</v>
      </c>
      <c r="E8" s="90"/>
      <c r="F8" s="90"/>
      <c r="G8" s="91"/>
      <c r="H8" s="92"/>
      <c r="I8" s="92"/>
      <c r="J8" s="93"/>
      <c r="K8" s="94"/>
      <c r="L8" s="94"/>
      <c r="M8" s="95"/>
    </row>
    <row r="9" spans="1:13" ht="10.5" customHeight="1" thickBot="1">
      <c r="A9" s="64" t="s">
        <v>54</v>
      </c>
      <c r="B9" s="65">
        <f>B10+B12</f>
        <v>2800</v>
      </c>
      <c r="C9" s="65">
        <f>C10+C12</f>
        <v>3000</v>
      </c>
      <c r="D9" s="65">
        <f>D10+D12</f>
        <v>3000</v>
      </c>
      <c r="E9" s="66"/>
      <c r="F9" s="66"/>
      <c r="G9" s="67"/>
      <c r="H9" s="68"/>
      <c r="I9" s="68"/>
      <c r="J9" s="69"/>
      <c r="K9" s="70"/>
      <c r="L9" s="70"/>
      <c r="M9" s="71"/>
    </row>
    <row r="10" spans="1:13" ht="10.5" customHeight="1">
      <c r="A10" s="72" t="s">
        <v>71</v>
      </c>
      <c r="B10" s="73">
        <f>B11</f>
        <v>1000</v>
      </c>
      <c r="C10" s="73">
        <f>C11</f>
        <v>1000</v>
      </c>
      <c r="D10" s="73">
        <f>D11</f>
        <v>1000</v>
      </c>
      <c r="E10" s="74"/>
      <c r="F10" s="74"/>
      <c r="G10" s="75"/>
      <c r="H10" s="76"/>
      <c r="I10" s="76"/>
      <c r="J10" s="77"/>
      <c r="K10" s="78"/>
      <c r="L10" s="78"/>
      <c r="M10" s="79"/>
    </row>
    <row r="11" spans="1:13" ht="10.5" customHeight="1">
      <c r="A11" s="80" t="s">
        <v>72</v>
      </c>
      <c r="B11" s="96">
        <v>1000</v>
      </c>
      <c r="C11" s="96">
        <v>1000</v>
      </c>
      <c r="D11" s="96">
        <v>1000</v>
      </c>
      <c r="E11" s="83"/>
      <c r="F11" s="83"/>
      <c r="G11" s="82"/>
      <c r="H11" s="84"/>
      <c r="I11" s="84"/>
      <c r="J11" s="85"/>
      <c r="K11" s="86"/>
      <c r="L11" s="86"/>
      <c r="M11" s="87"/>
    </row>
    <row r="12" spans="1:13" ht="10.5" customHeight="1">
      <c r="A12" s="80" t="s">
        <v>73</v>
      </c>
      <c r="B12" s="96">
        <f>B13+B14</f>
        <v>1800</v>
      </c>
      <c r="C12" s="96">
        <f>C13+C14</f>
        <v>2000</v>
      </c>
      <c r="D12" s="96">
        <f>D13+D14</f>
        <v>2000</v>
      </c>
      <c r="E12" s="83"/>
      <c r="F12" s="83"/>
      <c r="G12" s="82"/>
      <c r="H12" s="84"/>
      <c r="I12" s="84"/>
      <c r="J12" s="85"/>
      <c r="K12" s="86"/>
      <c r="L12" s="86"/>
      <c r="M12" s="87"/>
    </row>
    <row r="13" spans="1:13" ht="10.5" customHeight="1">
      <c r="A13" s="80" t="s">
        <v>74</v>
      </c>
      <c r="B13" s="96">
        <v>1000</v>
      </c>
      <c r="C13" s="96">
        <v>1000</v>
      </c>
      <c r="D13" s="96">
        <v>1000</v>
      </c>
      <c r="E13" s="83"/>
      <c r="F13" s="83"/>
      <c r="G13" s="82"/>
      <c r="H13" s="84"/>
      <c r="I13" s="84"/>
      <c r="J13" s="85"/>
      <c r="K13" s="86"/>
      <c r="L13" s="86"/>
      <c r="M13" s="87"/>
    </row>
    <row r="14" spans="1:13" ht="10.5" customHeight="1" thickBot="1">
      <c r="A14" s="88" t="s">
        <v>139</v>
      </c>
      <c r="B14" s="89">
        <v>800</v>
      </c>
      <c r="C14" s="89">
        <v>1000</v>
      </c>
      <c r="D14" s="89">
        <v>1000</v>
      </c>
      <c r="E14" s="90"/>
      <c r="F14" s="90"/>
      <c r="G14" s="91"/>
      <c r="H14" s="92"/>
      <c r="I14" s="92"/>
      <c r="J14" s="93"/>
      <c r="K14" s="94"/>
      <c r="L14" s="94"/>
      <c r="M14" s="95"/>
    </row>
    <row r="15" spans="1:13" ht="10.5" customHeight="1" thickBot="1">
      <c r="A15" s="64" t="s">
        <v>55</v>
      </c>
      <c r="B15" s="65">
        <f>B16+B20+B28+B29+B30</f>
        <v>20440</v>
      </c>
      <c r="C15" s="65">
        <f>C16+C20+C28+C29+C30</f>
        <v>19960</v>
      </c>
      <c r="D15" s="65">
        <f>D16+D20+D28+D29+D30</f>
        <v>19960</v>
      </c>
      <c r="E15" s="66"/>
      <c r="F15" s="66"/>
      <c r="G15" s="67"/>
      <c r="H15" s="68"/>
      <c r="I15" s="68"/>
      <c r="J15" s="69"/>
      <c r="K15" s="70"/>
      <c r="L15" s="70"/>
      <c r="M15" s="71"/>
    </row>
    <row r="16" spans="1:13" ht="10.5" customHeight="1">
      <c r="A16" s="72" t="s">
        <v>148</v>
      </c>
      <c r="B16" s="73">
        <f>SUM(B17:B19)</f>
        <v>1680</v>
      </c>
      <c r="C16" s="73">
        <f>SUM(C17:C19)</f>
        <v>1700</v>
      </c>
      <c r="D16" s="73">
        <f>SUM(D17:D19)</f>
        <v>1700</v>
      </c>
      <c r="E16" s="74"/>
      <c r="F16" s="74"/>
      <c r="G16" s="75"/>
      <c r="H16" s="76"/>
      <c r="I16" s="76"/>
      <c r="J16" s="77"/>
      <c r="K16" s="78"/>
      <c r="L16" s="78"/>
      <c r="M16" s="97"/>
    </row>
    <row r="17" spans="1:13" ht="10.5" customHeight="1">
      <c r="A17" s="72" t="s">
        <v>144</v>
      </c>
      <c r="B17" s="73">
        <v>500</v>
      </c>
      <c r="C17" s="73">
        <v>500</v>
      </c>
      <c r="D17" s="73">
        <v>500</v>
      </c>
      <c r="E17" s="74"/>
      <c r="F17" s="74"/>
      <c r="G17" s="75"/>
      <c r="H17" s="76"/>
      <c r="I17" s="76"/>
      <c r="J17" s="77"/>
      <c r="K17" s="78"/>
      <c r="L17" s="78"/>
      <c r="M17" s="97"/>
    </row>
    <row r="18" spans="1:13" ht="10.5" customHeight="1">
      <c r="A18" s="72" t="s">
        <v>145</v>
      </c>
      <c r="B18" s="73">
        <v>680</v>
      </c>
      <c r="C18" s="98">
        <v>700</v>
      </c>
      <c r="D18" s="98">
        <v>700</v>
      </c>
      <c r="E18" s="74"/>
      <c r="F18" s="74"/>
      <c r="G18" s="75"/>
      <c r="H18" s="76"/>
      <c r="I18" s="76"/>
      <c r="J18" s="77"/>
      <c r="K18" s="78"/>
      <c r="L18" s="78"/>
      <c r="M18" s="97"/>
    </row>
    <row r="19" spans="1:13" ht="10.5" customHeight="1">
      <c r="A19" s="72" t="s">
        <v>146</v>
      </c>
      <c r="B19" s="73">
        <v>500</v>
      </c>
      <c r="C19" s="98">
        <v>500</v>
      </c>
      <c r="D19" s="98">
        <v>500</v>
      </c>
      <c r="E19" s="74"/>
      <c r="F19" s="74"/>
      <c r="G19" s="75"/>
      <c r="H19" s="76"/>
      <c r="I19" s="76"/>
      <c r="J19" s="77"/>
      <c r="K19" s="78"/>
      <c r="L19" s="78"/>
      <c r="M19" s="97"/>
    </row>
    <row r="20" spans="1:13" ht="10.5" customHeight="1">
      <c r="A20" s="80" t="s">
        <v>77</v>
      </c>
      <c r="B20" s="96">
        <f>SUM(B21:B27)</f>
        <v>16760</v>
      </c>
      <c r="C20" s="96">
        <f>SUM(C21:C27)</f>
        <v>16260</v>
      </c>
      <c r="D20" s="96">
        <f>SUM(D21:D27)</f>
        <v>16260</v>
      </c>
      <c r="E20" s="83"/>
      <c r="F20" s="83"/>
      <c r="G20" s="82"/>
      <c r="H20" s="84"/>
      <c r="I20" s="84"/>
      <c r="J20" s="85"/>
      <c r="K20" s="86"/>
      <c r="L20" s="86"/>
      <c r="M20" s="99"/>
    </row>
    <row r="21" spans="1:13" ht="10.5" customHeight="1">
      <c r="A21" s="80" t="s">
        <v>75</v>
      </c>
      <c r="B21" s="96">
        <v>4800</v>
      </c>
      <c r="C21" s="96">
        <v>4800</v>
      </c>
      <c r="D21" s="96">
        <v>4800</v>
      </c>
      <c r="E21" s="83"/>
      <c r="F21" s="83"/>
      <c r="G21" s="82"/>
      <c r="H21" s="84"/>
      <c r="I21" s="84"/>
      <c r="J21" s="85"/>
      <c r="K21" s="86"/>
      <c r="L21" s="86"/>
      <c r="M21" s="99"/>
    </row>
    <row r="22" spans="1:13" ht="10.5" customHeight="1">
      <c r="A22" s="80" t="s">
        <v>76</v>
      </c>
      <c r="B22" s="96">
        <v>7500</v>
      </c>
      <c r="C22" s="96">
        <v>7500</v>
      </c>
      <c r="D22" s="96">
        <v>7500</v>
      </c>
      <c r="E22" s="83"/>
      <c r="F22" s="83"/>
      <c r="G22" s="82"/>
      <c r="H22" s="84"/>
      <c r="I22" s="84"/>
      <c r="J22" s="85"/>
      <c r="K22" s="86"/>
      <c r="L22" s="86"/>
      <c r="M22" s="99"/>
    </row>
    <row r="23" spans="1:13" ht="10.5" customHeight="1">
      <c r="A23" s="80" t="s">
        <v>78</v>
      </c>
      <c r="B23" s="96">
        <v>200</v>
      </c>
      <c r="C23" s="96">
        <v>200</v>
      </c>
      <c r="D23" s="96">
        <v>200</v>
      </c>
      <c r="E23" s="83"/>
      <c r="F23" s="83"/>
      <c r="G23" s="82"/>
      <c r="H23" s="84"/>
      <c r="I23" s="84"/>
      <c r="J23" s="85"/>
      <c r="K23" s="86"/>
      <c r="L23" s="86"/>
      <c r="M23" s="99"/>
    </row>
    <row r="24" spans="1:13" ht="10.5" customHeight="1">
      <c r="A24" s="80" t="s">
        <v>79</v>
      </c>
      <c r="B24" s="96">
        <v>1660</v>
      </c>
      <c r="C24" s="96">
        <v>1660</v>
      </c>
      <c r="D24" s="96">
        <v>1660</v>
      </c>
      <c r="E24" s="83"/>
      <c r="F24" s="83"/>
      <c r="G24" s="82"/>
      <c r="H24" s="84"/>
      <c r="I24" s="84"/>
      <c r="J24" s="85"/>
      <c r="K24" s="86"/>
      <c r="L24" s="86"/>
      <c r="M24" s="99"/>
    </row>
    <row r="25" spans="1:13" ht="10.5" customHeight="1">
      <c r="A25" s="80" t="s">
        <v>80</v>
      </c>
      <c r="B25" s="96">
        <v>1500</v>
      </c>
      <c r="C25" s="96">
        <v>1000</v>
      </c>
      <c r="D25" s="96">
        <v>1000</v>
      </c>
      <c r="E25" s="83"/>
      <c r="F25" s="83"/>
      <c r="G25" s="82"/>
      <c r="H25" s="84"/>
      <c r="I25" s="84"/>
      <c r="J25" s="85"/>
      <c r="K25" s="86"/>
      <c r="L25" s="86"/>
      <c r="M25" s="99"/>
    </row>
    <row r="26" spans="1:13" ht="10.5" customHeight="1">
      <c r="A26" s="80" t="s">
        <v>81</v>
      </c>
      <c r="B26" s="96">
        <v>1100</v>
      </c>
      <c r="C26" s="96">
        <v>1100</v>
      </c>
      <c r="D26" s="96">
        <v>1100</v>
      </c>
      <c r="E26" s="83"/>
      <c r="F26" s="83"/>
      <c r="G26" s="82"/>
      <c r="H26" s="84"/>
      <c r="I26" s="84"/>
      <c r="J26" s="85"/>
      <c r="K26" s="86"/>
      <c r="L26" s="86"/>
      <c r="M26" s="99"/>
    </row>
    <row r="27" spans="1:13" ht="10.5" customHeight="1">
      <c r="A27" s="80" t="s">
        <v>125</v>
      </c>
      <c r="B27" s="96"/>
      <c r="C27" s="96"/>
      <c r="D27" s="96"/>
      <c r="E27" s="83"/>
      <c r="F27" s="83"/>
      <c r="G27" s="82"/>
      <c r="H27" s="84"/>
      <c r="I27" s="84"/>
      <c r="J27" s="85"/>
      <c r="K27" s="86"/>
      <c r="L27" s="86"/>
      <c r="M27" s="99"/>
    </row>
    <row r="28" spans="1:13" ht="10.5" customHeight="1">
      <c r="A28" s="80" t="s">
        <v>82</v>
      </c>
      <c r="B28" s="96">
        <v>1000</v>
      </c>
      <c r="C28" s="96">
        <v>1000</v>
      </c>
      <c r="D28" s="96">
        <v>1000</v>
      </c>
      <c r="E28" s="83"/>
      <c r="F28" s="83"/>
      <c r="G28" s="82"/>
      <c r="H28" s="84"/>
      <c r="I28" s="84"/>
      <c r="J28" s="85"/>
      <c r="K28" s="86"/>
      <c r="L28" s="86"/>
      <c r="M28" s="99"/>
    </row>
    <row r="29" spans="1:13" ht="10.5" customHeight="1">
      <c r="A29" s="80" t="s">
        <v>83</v>
      </c>
      <c r="B29" s="96">
        <v>0</v>
      </c>
      <c r="C29" s="96">
        <v>0</v>
      </c>
      <c r="D29" s="96">
        <v>0</v>
      </c>
      <c r="E29" s="83"/>
      <c r="F29" s="83"/>
      <c r="G29" s="82"/>
      <c r="H29" s="84"/>
      <c r="I29" s="84"/>
      <c r="J29" s="85"/>
      <c r="K29" s="86"/>
      <c r="L29" s="86"/>
      <c r="M29" s="99"/>
    </row>
    <row r="30" spans="1:13" ht="10.5" customHeight="1" thickBot="1">
      <c r="A30" s="88" t="s">
        <v>84</v>
      </c>
      <c r="B30" s="89">
        <v>1000</v>
      </c>
      <c r="C30" s="89">
        <v>1000</v>
      </c>
      <c r="D30" s="89">
        <v>1000</v>
      </c>
      <c r="E30" s="90"/>
      <c r="F30" s="90"/>
      <c r="G30" s="91"/>
      <c r="H30" s="92"/>
      <c r="I30" s="92"/>
      <c r="J30" s="93"/>
      <c r="K30" s="94"/>
      <c r="L30" s="94"/>
      <c r="M30" s="100"/>
    </row>
    <row r="31" spans="1:13" ht="10.5" customHeight="1" thickBot="1">
      <c r="A31" s="64" t="s">
        <v>56</v>
      </c>
      <c r="B31" s="65">
        <f>SUM(B32:B34)</f>
        <v>4250</v>
      </c>
      <c r="C31" s="65">
        <f>SUM(C32:C34)</f>
        <v>4250</v>
      </c>
      <c r="D31" s="65">
        <f>SUM(D32:D34)</f>
        <v>4250</v>
      </c>
      <c r="E31" s="66"/>
      <c r="F31" s="66"/>
      <c r="G31" s="67"/>
      <c r="H31" s="68"/>
      <c r="I31" s="68"/>
      <c r="J31" s="69"/>
      <c r="K31" s="70"/>
      <c r="L31" s="70"/>
      <c r="M31" s="71"/>
    </row>
    <row r="32" spans="1:13" ht="10.5" customHeight="1">
      <c r="A32" s="72" t="s">
        <v>87</v>
      </c>
      <c r="B32" s="73">
        <v>2000</v>
      </c>
      <c r="C32" s="73">
        <v>2000</v>
      </c>
      <c r="D32" s="73">
        <v>2000</v>
      </c>
      <c r="E32" s="75"/>
      <c r="F32" s="75"/>
      <c r="G32" s="75"/>
      <c r="H32" s="77"/>
      <c r="I32" s="77"/>
      <c r="J32" s="77"/>
      <c r="K32" s="101"/>
      <c r="L32" s="101"/>
      <c r="M32" s="79"/>
    </row>
    <row r="33" spans="1:13" ht="10.5" customHeight="1">
      <c r="A33" s="80" t="s">
        <v>85</v>
      </c>
      <c r="B33" s="96">
        <v>450</v>
      </c>
      <c r="C33" s="96">
        <v>450</v>
      </c>
      <c r="D33" s="96">
        <v>450</v>
      </c>
      <c r="E33" s="82"/>
      <c r="F33" s="82"/>
      <c r="G33" s="82"/>
      <c r="H33" s="85"/>
      <c r="I33" s="85"/>
      <c r="J33" s="85"/>
      <c r="K33" s="102"/>
      <c r="L33" s="102"/>
      <c r="M33" s="87"/>
    </row>
    <row r="34" spans="1:13" ht="10.5" customHeight="1">
      <c r="A34" s="80" t="s">
        <v>86</v>
      </c>
      <c r="B34" s="96">
        <v>1800</v>
      </c>
      <c r="C34" s="96">
        <v>1800</v>
      </c>
      <c r="D34" s="96">
        <v>1800</v>
      </c>
      <c r="E34" s="82"/>
      <c r="F34" s="82"/>
      <c r="G34" s="82"/>
      <c r="H34" s="85"/>
      <c r="I34" s="85"/>
      <c r="J34" s="85"/>
      <c r="K34" s="102"/>
      <c r="L34" s="102"/>
      <c r="M34" s="87"/>
    </row>
    <row r="35" spans="1:13" ht="10.5" customHeight="1" thickBot="1">
      <c r="A35" s="88" t="s">
        <v>121</v>
      </c>
      <c r="B35" s="89">
        <f>'Príjmy '!B51+'Príjmy '!B53+2440</f>
        <v>3790</v>
      </c>
      <c r="C35" s="89">
        <v>4000</v>
      </c>
      <c r="D35" s="89">
        <v>4000</v>
      </c>
      <c r="E35" s="91"/>
      <c r="F35" s="91"/>
      <c r="G35" s="91"/>
      <c r="H35" s="93"/>
      <c r="I35" s="93"/>
      <c r="J35" s="93"/>
      <c r="K35" s="103"/>
      <c r="L35" s="103"/>
      <c r="M35" s="95"/>
    </row>
    <row r="36" spans="1:13" ht="10.5" customHeight="1" thickBot="1">
      <c r="A36" s="64" t="s">
        <v>57</v>
      </c>
      <c r="B36" s="65">
        <f>B37</f>
        <v>1860</v>
      </c>
      <c r="C36" s="65">
        <f>C37</f>
        <v>1860</v>
      </c>
      <c r="D36" s="65">
        <f>D37</f>
        <v>1860</v>
      </c>
      <c r="E36" s="66"/>
      <c r="F36" s="66"/>
      <c r="G36" s="67"/>
      <c r="H36" s="68"/>
      <c r="I36" s="68"/>
      <c r="J36" s="69"/>
      <c r="K36" s="70"/>
      <c r="L36" s="70"/>
      <c r="M36" s="71"/>
    </row>
    <row r="37" spans="1:13" ht="10.5" customHeight="1" thickBot="1">
      <c r="A37" s="104" t="s">
        <v>88</v>
      </c>
      <c r="B37" s="105">
        <v>1860</v>
      </c>
      <c r="C37" s="105">
        <v>1860</v>
      </c>
      <c r="D37" s="105">
        <v>1860</v>
      </c>
      <c r="E37" s="106"/>
      <c r="F37" s="106"/>
      <c r="G37" s="106"/>
      <c r="H37" s="107"/>
      <c r="I37" s="107"/>
      <c r="J37" s="107"/>
      <c r="K37" s="108"/>
      <c r="L37" s="108"/>
      <c r="M37" s="109"/>
    </row>
    <row r="38" spans="1:13" ht="10.5" customHeight="1" thickBot="1">
      <c r="A38" s="64" t="s">
        <v>58</v>
      </c>
      <c r="B38" s="65">
        <f>B39+B40</f>
        <v>23850</v>
      </c>
      <c r="C38" s="65">
        <f>C39+C40</f>
        <v>25900</v>
      </c>
      <c r="D38" s="65">
        <f>D39+D40</f>
        <v>25900</v>
      </c>
      <c r="E38" s="66"/>
      <c r="F38" s="66"/>
      <c r="G38" s="67"/>
      <c r="H38" s="68"/>
      <c r="I38" s="68"/>
      <c r="J38" s="69"/>
      <c r="K38" s="70"/>
      <c r="L38" s="70"/>
      <c r="M38" s="71"/>
    </row>
    <row r="39" spans="1:13" ht="10.5" customHeight="1">
      <c r="A39" s="72" t="s">
        <v>89</v>
      </c>
      <c r="B39" s="73">
        <v>23000</v>
      </c>
      <c r="C39" s="73">
        <v>25000</v>
      </c>
      <c r="D39" s="73">
        <v>25000</v>
      </c>
      <c r="E39" s="75"/>
      <c r="F39" s="75"/>
      <c r="G39" s="75"/>
      <c r="H39" s="77"/>
      <c r="I39" s="77"/>
      <c r="J39" s="77"/>
      <c r="K39" s="101"/>
      <c r="L39" s="101"/>
      <c r="M39" s="79"/>
    </row>
    <row r="40" spans="1:13" ht="10.5" customHeight="1" thickBot="1">
      <c r="A40" s="88" t="s">
        <v>90</v>
      </c>
      <c r="B40" s="89">
        <f>'Príjmy '!B63+500</f>
        <v>850</v>
      </c>
      <c r="C40" s="89">
        <v>900</v>
      </c>
      <c r="D40" s="89">
        <v>900</v>
      </c>
      <c r="E40" s="91"/>
      <c r="F40" s="91"/>
      <c r="G40" s="91"/>
      <c r="H40" s="93"/>
      <c r="I40" s="93"/>
      <c r="J40" s="93"/>
      <c r="K40" s="103"/>
      <c r="L40" s="103"/>
      <c r="M40" s="95"/>
    </row>
    <row r="41" spans="1:13" ht="10.5" customHeight="1" thickBot="1">
      <c r="A41" s="64" t="s">
        <v>65</v>
      </c>
      <c r="B41" s="65">
        <f>B42</f>
        <v>2000</v>
      </c>
      <c r="C41" s="65">
        <f>C42</f>
        <v>2000</v>
      </c>
      <c r="D41" s="65">
        <f>D42</f>
        <v>2000</v>
      </c>
      <c r="E41" s="66">
        <f>E42+E43</f>
        <v>605000</v>
      </c>
      <c r="F41" s="66">
        <v>0</v>
      </c>
      <c r="G41" s="67">
        <v>0</v>
      </c>
      <c r="H41" s="68"/>
      <c r="I41" s="68"/>
      <c r="J41" s="69"/>
      <c r="K41" s="70"/>
      <c r="L41" s="70"/>
      <c r="M41" s="71"/>
    </row>
    <row r="42" spans="1:13" ht="10.5" customHeight="1">
      <c r="A42" s="72" t="s">
        <v>91</v>
      </c>
      <c r="B42" s="73">
        <v>2000</v>
      </c>
      <c r="C42" s="73">
        <v>2000</v>
      </c>
      <c r="D42" s="73">
        <v>2000</v>
      </c>
      <c r="E42" s="75"/>
      <c r="F42" s="75"/>
      <c r="G42" s="75"/>
      <c r="H42" s="77"/>
      <c r="I42" s="77"/>
      <c r="J42" s="77"/>
      <c r="K42" s="101"/>
      <c r="L42" s="101"/>
      <c r="M42" s="79"/>
    </row>
    <row r="43" spans="1:13" ht="10.5" customHeight="1" thickBot="1">
      <c r="A43" s="88" t="s">
        <v>126</v>
      </c>
      <c r="B43" s="89"/>
      <c r="C43" s="89"/>
      <c r="D43" s="89"/>
      <c r="E43" s="91">
        <v>605000</v>
      </c>
      <c r="F43" s="91"/>
      <c r="G43" s="91"/>
      <c r="H43" s="93"/>
      <c r="I43" s="93"/>
      <c r="J43" s="93"/>
      <c r="K43" s="103"/>
      <c r="L43" s="103"/>
      <c r="M43" s="95"/>
    </row>
    <row r="44" spans="1:13" ht="10.5" customHeight="1" thickBot="1">
      <c r="A44" s="64" t="s">
        <v>64</v>
      </c>
      <c r="B44" s="65">
        <f>B45+B46+200</f>
        <v>133400</v>
      </c>
      <c r="C44" s="65">
        <v>200</v>
      </c>
      <c r="D44" s="65">
        <v>200</v>
      </c>
      <c r="E44" s="66"/>
      <c r="F44" s="66"/>
      <c r="G44" s="67"/>
      <c r="H44" s="68"/>
      <c r="I44" s="68"/>
      <c r="J44" s="69"/>
      <c r="K44" s="70">
        <f>K45+K46+K47</f>
        <v>552700</v>
      </c>
      <c r="L44" s="70">
        <f>L45+L46+L47</f>
        <v>545000</v>
      </c>
      <c r="M44" s="70">
        <f>M45+M46+M47</f>
        <v>545000</v>
      </c>
    </row>
    <row r="45" spans="1:13" ht="10.5" customHeight="1">
      <c r="A45" s="72" t="s">
        <v>92</v>
      </c>
      <c r="B45" s="73">
        <v>76600</v>
      </c>
      <c r="C45" s="73"/>
      <c r="D45" s="73"/>
      <c r="E45" s="75"/>
      <c r="F45" s="75"/>
      <c r="G45" s="75"/>
      <c r="H45" s="77"/>
      <c r="I45" s="77"/>
      <c r="J45" s="77"/>
      <c r="K45" s="101"/>
      <c r="L45" s="101"/>
      <c r="M45" s="79"/>
    </row>
    <row r="46" spans="1:13" ht="10.5" customHeight="1">
      <c r="A46" s="80" t="s">
        <v>108</v>
      </c>
      <c r="B46" s="96">
        <v>56600</v>
      </c>
      <c r="C46" s="96"/>
      <c r="D46" s="96"/>
      <c r="E46" s="82"/>
      <c r="F46" s="82"/>
      <c r="G46" s="82"/>
      <c r="H46" s="85"/>
      <c r="I46" s="85"/>
      <c r="J46" s="85"/>
      <c r="K46" s="102"/>
      <c r="L46" s="102"/>
      <c r="M46" s="87"/>
    </row>
    <row r="47" spans="1:13" ht="10.5" customHeight="1">
      <c r="A47" s="80" t="s">
        <v>124</v>
      </c>
      <c r="B47" s="96"/>
      <c r="C47" s="96"/>
      <c r="D47" s="96"/>
      <c r="E47" s="82"/>
      <c r="F47" s="82"/>
      <c r="G47" s="82"/>
      <c r="H47" s="85"/>
      <c r="I47" s="85"/>
      <c r="J47" s="85"/>
      <c r="K47" s="102">
        <f>K48+K49</f>
        <v>552700</v>
      </c>
      <c r="L47" s="102">
        <f>L48+L49</f>
        <v>545000</v>
      </c>
      <c r="M47" s="102">
        <f>M48+M49</f>
        <v>545000</v>
      </c>
    </row>
    <row r="48" spans="1:13" ht="10.5" customHeight="1">
      <c r="A48" s="80" t="s">
        <v>138</v>
      </c>
      <c r="B48" s="96"/>
      <c r="C48" s="96"/>
      <c r="D48" s="96"/>
      <c r="E48" s="82"/>
      <c r="F48" s="82"/>
      <c r="G48" s="82"/>
      <c r="H48" s="85"/>
      <c r="I48" s="85"/>
      <c r="J48" s="85"/>
      <c r="K48" s="102">
        <f>'Príjmy '!B48</f>
        <v>335000</v>
      </c>
      <c r="L48" s="102">
        <f>'Príjmy '!C48</f>
        <v>320000</v>
      </c>
      <c r="M48" s="102">
        <f>'Príjmy '!D48</f>
        <v>320000</v>
      </c>
    </row>
    <row r="49" spans="1:13" ht="10.5" customHeight="1" thickBot="1">
      <c r="A49" s="88" t="s">
        <v>123</v>
      </c>
      <c r="B49" s="89"/>
      <c r="C49" s="89"/>
      <c r="D49" s="89"/>
      <c r="E49" s="91"/>
      <c r="F49" s="91"/>
      <c r="G49" s="91"/>
      <c r="H49" s="93"/>
      <c r="I49" s="93"/>
      <c r="J49" s="93"/>
      <c r="K49" s="103">
        <f>'Príjmy '!B58+98400</f>
        <v>217700</v>
      </c>
      <c r="L49" s="103">
        <f>'Príjmy '!C58+100000</f>
        <v>225000</v>
      </c>
      <c r="M49" s="103">
        <f>'Príjmy '!D58+100000</f>
        <v>225000</v>
      </c>
    </row>
    <row r="50" spans="1:13" ht="10.5" customHeight="1" thickBot="1">
      <c r="A50" s="64" t="s">
        <v>63</v>
      </c>
      <c r="B50" s="65">
        <f>B51</f>
        <v>3420</v>
      </c>
      <c r="C50" s="65">
        <f>C51</f>
        <v>3420</v>
      </c>
      <c r="D50" s="65">
        <f>D51</f>
        <v>3420</v>
      </c>
      <c r="E50" s="66"/>
      <c r="F50" s="66"/>
      <c r="G50" s="67"/>
      <c r="H50" s="68"/>
      <c r="I50" s="68"/>
      <c r="J50" s="69"/>
      <c r="K50" s="70"/>
      <c r="L50" s="70"/>
      <c r="M50" s="71"/>
    </row>
    <row r="51" spans="1:13" ht="10.5" customHeight="1" thickBot="1">
      <c r="A51" s="104" t="s">
        <v>114</v>
      </c>
      <c r="B51" s="105">
        <v>3420</v>
      </c>
      <c r="C51" s="105">
        <v>3420</v>
      </c>
      <c r="D51" s="105">
        <v>3420</v>
      </c>
      <c r="E51" s="106"/>
      <c r="F51" s="106"/>
      <c r="G51" s="106"/>
      <c r="H51" s="107"/>
      <c r="I51" s="107"/>
      <c r="J51" s="107"/>
      <c r="K51" s="108"/>
      <c r="L51" s="108"/>
      <c r="M51" s="109"/>
    </row>
    <row r="52" spans="1:13" ht="10.5" customHeight="1" thickBot="1">
      <c r="A52" s="64" t="s">
        <v>62</v>
      </c>
      <c r="B52" s="65">
        <f>B53+B54+B55</f>
        <v>6970</v>
      </c>
      <c r="C52" s="65">
        <f>C53+C54+C55</f>
        <v>4860</v>
      </c>
      <c r="D52" s="65">
        <f>D53+D54+D55</f>
        <v>4860</v>
      </c>
      <c r="E52" s="66"/>
      <c r="F52" s="66"/>
      <c r="G52" s="67"/>
      <c r="H52" s="68"/>
      <c r="I52" s="68"/>
      <c r="J52" s="69"/>
      <c r="K52" s="70"/>
      <c r="L52" s="70"/>
      <c r="M52" s="71"/>
    </row>
    <row r="53" spans="1:13" ht="10.5" customHeight="1">
      <c r="A53" s="72" t="s">
        <v>102</v>
      </c>
      <c r="B53" s="73">
        <v>3000</v>
      </c>
      <c r="C53" s="73">
        <v>3046</v>
      </c>
      <c r="D53" s="73">
        <v>3046</v>
      </c>
      <c r="E53" s="75"/>
      <c r="F53" s="75"/>
      <c r="G53" s="75"/>
      <c r="H53" s="77"/>
      <c r="I53" s="77"/>
      <c r="J53" s="77"/>
      <c r="K53" s="101"/>
      <c r="L53" s="101"/>
      <c r="M53" s="79"/>
    </row>
    <row r="54" spans="1:13" ht="10.5" customHeight="1">
      <c r="A54" s="80" t="s">
        <v>93</v>
      </c>
      <c r="B54" s="96">
        <v>850</v>
      </c>
      <c r="C54" s="96">
        <v>850</v>
      </c>
      <c r="D54" s="96">
        <v>850</v>
      </c>
      <c r="E54" s="82"/>
      <c r="F54" s="82"/>
      <c r="G54" s="82"/>
      <c r="H54" s="85"/>
      <c r="I54" s="85"/>
      <c r="J54" s="85"/>
      <c r="K54" s="102"/>
      <c r="L54" s="102"/>
      <c r="M54" s="87"/>
    </row>
    <row r="55" spans="1:13" ht="10.5" customHeight="1">
      <c r="A55" s="80" t="s">
        <v>143</v>
      </c>
      <c r="B55" s="96">
        <f>SUM(B56:B61)</f>
        <v>3120</v>
      </c>
      <c r="C55" s="96">
        <f>SUM(C56:C61)</f>
        <v>964</v>
      </c>
      <c r="D55" s="96">
        <f>SUM(D56:D61)</f>
        <v>964</v>
      </c>
      <c r="E55" s="82"/>
      <c r="F55" s="82"/>
      <c r="G55" s="82"/>
      <c r="H55" s="85"/>
      <c r="I55" s="85"/>
      <c r="J55" s="85"/>
      <c r="K55" s="102"/>
      <c r="L55" s="102"/>
      <c r="M55" s="87"/>
    </row>
    <row r="56" spans="1:13" ht="10.5" customHeight="1">
      <c r="A56" s="80" t="s">
        <v>141</v>
      </c>
      <c r="B56" s="96">
        <v>166</v>
      </c>
      <c r="C56" s="96">
        <v>166</v>
      </c>
      <c r="D56" s="96">
        <v>166</v>
      </c>
      <c r="E56" s="82"/>
      <c r="F56" s="82"/>
      <c r="G56" s="82"/>
      <c r="H56" s="85"/>
      <c r="I56" s="85"/>
      <c r="J56" s="85"/>
      <c r="K56" s="102"/>
      <c r="L56" s="102"/>
      <c r="M56" s="87"/>
    </row>
    <row r="57" spans="1:13" ht="10.5" customHeight="1">
      <c r="A57" s="110" t="s">
        <v>94</v>
      </c>
      <c r="B57" s="96">
        <v>332</v>
      </c>
      <c r="C57" s="96">
        <v>166</v>
      </c>
      <c r="D57" s="96">
        <v>166</v>
      </c>
      <c r="E57" s="82"/>
      <c r="F57" s="82"/>
      <c r="G57" s="82"/>
      <c r="H57" s="85"/>
      <c r="I57" s="85"/>
      <c r="J57" s="85"/>
      <c r="K57" s="102"/>
      <c r="L57" s="102"/>
      <c r="M57" s="87"/>
    </row>
    <row r="58" spans="1:13" ht="10.5" customHeight="1">
      <c r="A58" s="80" t="s">
        <v>142</v>
      </c>
      <c r="B58" s="96">
        <v>300</v>
      </c>
      <c r="C58" s="96">
        <v>300</v>
      </c>
      <c r="D58" s="96">
        <v>300</v>
      </c>
      <c r="E58" s="82"/>
      <c r="F58" s="82"/>
      <c r="G58" s="82"/>
      <c r="H58" s="85"/>
      <c r="I58" s="85"/>
      <c r="J58" s="85"/>
      <c r="K58" s="102"/>
      <c r="L58" s="102"/>
      <c r="M58" s="87"/>
    </row>
    <row r="59" spans="1:13" ht="10.5" customHeight="1">
      <c r="A59" s="80" t="s">
        <v>96</v>
      </c>
      <c r="B59" s="96">
        <v>166</v>
      </c>
      <c r="C59" s="96">
        <v>166</v>
      </c>
      <c r="D59" s="96">
        <v>166</v>
      </c>
      <c r="E59" s="82"/>
      <c r="F59" s="82"/>
      <c r="G59" s="82"/>
      <c r="H59" s="85"/>
      <c r="I59" s="85"/>
      <c r="J59" s="85"/>
      <c r="K59" s="102"/>
      <c r="L59" s="102"/>
      <c r="M59" s="87"/>
    </row>
    <row r="60" spans="1:13" ht="10.5" customHeight="1">
      <c r="A60" s="80" t="s">
        <v>95</v>
      </c>
      <c r="B60" s="96">
        <v>166</v>
      </c>
      <c r="C60" s="96">
        <v>166</v>
      </c>
      <c r="D60" s="96">
        <v>166</v>
      </c>
      <c r="E60" s="82"/>
      <c r="F60" s="82"/>
      <c r="G60" s="82"/>
      <c r="H60" s="85"/>
      <c r="I60" s="85"/>
      <c r="J60" s="85"/>
      <c r="K60" s="102"/>
      <c r="L60" s="102"/>
      <c r="M60" s="87"/>
    </row>
    <row r="61" spans="1:13" ht="10.5" customHeight="1" thickBot="1">
      <c r="A61" s="80" t="s">
        <v>147</v>
      </c>
      <c r="B61" s="96">
        <v>1990</v>
      </c>
      <c r="C61" s="96">
        <v>0</v>
      </c>
      <c r="D61" s="96">
        <v>0</v>
      </c>
      <c r="E61" s="82"/>
      <c r="F61" s="82"/>
      <c r="G61" s="82"/>
      <c r="H61" s="85"/>
      <c r="I61" s="85"/>
      <c r="J61" s="85"/>
      <c r="K61" s="102"/>
      <c r="L61" s="102"/>
      <c r="M61" s="87"/>
    </row>
    <row r="62" spans="1:13" ht="10.5" customHeight="1" thickBot="1">
      <c r="A62" s="64" t="s">
        <v>61</v>
      </c>
      <c r="B62" s="65">
        <f>B63+B64</f>
        <v>21000</v>
      </c>
      <c r="C62" s="65">
        <f>C63+C64</f>
        <v>21000</v>
      </c>
      <c r="D62" s="65">
        <f>D63+D64</f>
        <v>21000</v>
      </c>
      <c r="E62" s="66"/>
      <c r="F62" s="66"/>
      <c r="G62" s="67"/>
      <c r="H62" s="68"/>
      <c r="I62" s="68"/>
      <c r="J62" s="69"/>
      <c r="K62" s="70"/>
      <c r="L62" s="70"/>
      <c r="M62" s="71"/>
    </row>
    <row r="63" spans="1:13" ht="10.5" customHeight="1">
      <c r="A63" s="72" t="s">
        <v>97</v>
      </c>
      <c r="B63" s="73">
        <v>2000</v>
      </c>
      <c r="C63" s="73">
        <v>2000</v>
      </c>
      <c r="D63" s="73">
        <v>2000</v>
      </c>
      <c r="E63" s="75"/>
      <c r="F63" s="75"/>
      <c r="G63" s="75"/>
      <c r="H63" s="77"/>
      <c r="I63" s="77"/>
      <c r="J63" s="77"/>
      <c r="K63" s="101"/>
      <c r="L63" s="101"/>
      <c r="M63" s="79"/>
    </row>
    <row r="64" spans="1:13" ht="10.5" customHeight="1" thickBot="1">
      <c r="A64" s="88" t="s">
        <v>98</v>
      </c>
      <c r="B64" s="89">
        <v>19000</v>
      </c>
      <c r="C64" s="89">
        <v>19000</v>
      </c>
      <c r="D64" s="89">
        <v>19000</v>
      </c>
      <c r="E64" s="91"/>
      <c r="F64" s="91"/>
      <c r="G64" s="91"/>
      <c r="H64" s="93"/>
      <c r="I64" s="93"/>
      <c r="J64" s="93"/>
      <c r="K64" s="103"/>
      <c r="L64" s="103"/>
      <c r="M64" s="95"/>
    </row>
    <row r="65" spans="1:13" ht="10.5" customHeight="1" thickBot="1">
      <c r="A65" s="64" t="s">
        <v>60</v>
      </c>
      <c r="B65" s="65">
        <f>12500+600</f>
        <v>13100</v>
      </c>
      <c r="C65" s="65">
        <f>12500+600</f>
        <v>13100</v>
      </c>
      <c r="D65" s="65">
        <f>12500+600</f>
        <v>13100</v>
      </c>
      <c r="E65" s="66"/>
      <c r="F65" s="66"/>
      <c r="G65" s="67"/>
      <c r="H65" s="111">
        <v>8500</v>
      </c>
      <c r="I65" s="111">
        <v>8500</v>
      </c>
      <c r="J65" s="111">
        <v>8500</v>
      </c>
      <c r="K65" s="70"/>
      <c r="L65" s="70"/>
      <c r="M65" s="71"/>
    </row>
    <row r="66" spans="1:13" ht="10.5" customHeight="1" thickBot="1">
      <c r="A66" s="64" t="s">
        <v>59</v>
      </c>
      <c r="B66" s="65">
        <f>SUM(B67:B70)</f>
        <v>10900</v>
      </c>
      <c r="C66" s="65">
        <f>SUM(C67:C70)</f>
        <v>10900</v>
      </c>
      <c r="D66" s="65">
        <f>SUM(D67:D70)</f>
        <v>10900</v>
      </c>
      <c r="E66" s="66"/>
      <c r="F66" s="66"/>
      <c r="G66" s="67"/>
      <c r="H66" s="68"/>
      <c r="I66" s="68"/>
      <c r="J66" s="69"/>
      <c r="K66" s="70"/>
      <c r="L66" s="70"/>
      <c r="M66" s="71"/>
    </row>
    <row r="67" spans="1:13" ht="10.5" customHeight="1">
      <c r="A67" s="72" t="s">
        <v>99</v>
      </c>
      <c r="B67" s="73">
        <v>7500</v>
      </c>
      <c r="C67" s="73">
        <v>7500</v>
      </c>
      <c r="D67" s="73">
        <v>7500</v>
      </c>
      <c r="E67" s="75"/>
      <c r="F67" s="75"/>
      <c r="G67" s="75"/>
      <c r="H67" s="77"/>
      <c r="I67" s="77"/>
      <c r="J67" s="77"/>
      <c r="K67" s="101"/>
      <c r="L67" s="101"/>
      <c r="M67" s="79"/>
    </row>
    <row r="68" spans="1:13" ht="10.5" customHeight="1">
      <c r="A68" s="80" t="s">
        <v>115</v>
      </c>
      <c r="B68" s="96">
        <f>'Príjmy '!B49</f>
        <v>1800</v>
      </c>
      <c r="C68" s="96">
        <f>'Príjmy '!C49</f>
        <v>1800</v>
      </c>
      <c r="D68" s="96">
        <f>'Príjmy '!D49</f>
        <v>1800</v>
      </c>
      <c r="E68" s="82"/>
      <c r="F68" s="82"/>
      <c r="G68" s="82"/>
      <c r="H68" s="85"/>
      <c r="I68" s="85"/>
      <c r="J68" s="85"/>
      <c r="K68" s="102"/>
      <c r="L68" s="102"/>
      <c r="M68" s="87"/>
    </row>
    <row r="69" spans="1:13" ht="10.5" customHeight="1">
      <c r="A69" s="80" t="s">
        <v>122</v>
      </c>
      <c r="B69" s="96">
        <v>1100</v>
      </c>
      <c r="C69" s="96">
        <v>1100</v>
      </c>
      <c r="D69" s="96">
        <v>1100</v>
      </c>
      <c r="E69" s="82"/>
      <c r="F69" s="82"/>
      <c r="G69" s="82"/>
      <c r="H69" s="85"/>
      <c r="I69" s="85"/>
      <c r="J69" s="85"/>
      <c r="K69" s="102"/>
      <c r="L69" s="102"/>
      <c r="M69" s="87"/>
    </row>
    <row r="70" spans="1:13" ht="10.5" customHeight="1" thickBot="1">
      <c r="A70" s="88" t="s">
        <v>128</v>
      </c>
      <c r="B70" s="89">
        <v>500</v>
      </c>
      <c r="C70" s="89">
        <v>500</v>
      </c>
      <c r="D70" s="89">
        <v>500</v>
      </c>
      <c r="E70" s="91"/>
      <c r="F70" s="91"/>
      <c r="G70" s="91"/>
      <c r="H70" s="93"/>
      <c r="I70" s="93"/>
      <c r="J70" s="93"/>
      <c r="K70" s="103"/>
      <c r="L70" s="103"/>
      <c r="M70" s="95"/>
    </row>
    <row r="71" spans="1:13" ht="10.5" customHeight="1" thickBot="1">
      <c r="A71" s="64" t="s">
        <v>116</v>
      </c>
      <c r="B71" s="65">
        <f>B72+B73+B74</f>
        <v>106200</v>
      </c>
      <c r="C71" s="65">
        <f>C72+C73+C74</f>
        <v>116200</v>
      </c>
      <c r="D71" s="65">
        <f>D72+D73+D74</f>
        <v>116200</v>
      </c>
      <c r="E71" s="112">
        <f>E74</f>
        <v>126510</v>
      </c>
      <c r="F71" s="112">
        <f>F74</f>
        <v>85000</v>
      </c>
      <c r="G71" s="112">
        <f>G74</f>
        <v>85000</v>
      </c>
      <c r="H71" s="68"/>
      <c r="I71" s="68"/>
      <c r="J71" s="69"/>
      <c r="K71" s="70"/>
      <c r="L71" s="70"/>
      <c r="M71" s="71"/>
    </row>
    <row r="72" spans="1:13" ht="10.5" customHeight="1">
      <c r="A72" s="113" t="s">
        <v>120</v>
      </c>
      <c r="B72" s="73">
        <v>105000</v>
      </c>
      <c r="C72" s="98">
        <v>115000</v>
      </c>
      <c r="D72" s="98">
        <v>115000</v>
      </c>
      <c r="E72" s="114"/>
      <c r="F72" s="114"/>
      <c r="G72" s="75"/>
      <c r="H72" s="76"/>
      <c r="I72" s="76"/>
      <c r="J72" s="77"/>
      <c r="K72" s="78"/>
      <c r="L72" s="78"/>
      <c r="M72" s="97"/>
    </row>
    <row r="73" spans="1:13" ht="10.5" customHeight="1">
      <c r="A73" s="115" t="s">
        <v>118</v>
      </c>
      <c r="B73" s="96">
        <f>'Príjmy '!B57</f>
        <v>1200</v>
      </c>
      <c r="C73" s="81">
        <f>'Príjmy '!C57</f>
        <v>1200</v>
      </c>
      <c r="D73" s="81">
        <f>'Príjmy '!D57</f>
        <v>1200</v>
      </c>
      <c r="E73" s="116"/>
      <c r="F73" s="116"/>
      <c r="G73" s="82"/>
      <c r="H73" s="84"/>
      <c r="I73" s="84"/>
      <c r="J73" s="85"/>
      <c r="K73" s="86"/>
      <c r="L73" s="86"/>
      <c r="M73" s="99"/>
    </row>
    <row r="74" spans="1:13" ht="10.5" customHeight="1" thickBot="1">
      <c r="A74" s="88" t="s">
        <v>117</v>
      </c>
      <c r="B74" s="89"/>
      <c r="C74" s="117"/>
      <c r="D74" s="117"/>
      <c r="E74" s="118">
        <f>127000-1990+1500</f>
        <v>126510</v>
      </c>
      <c r="F74" s="118">
        <v>85000</v>
      </c>
      <c r="G74" s="118">
        <v>85000</v>
      </c>
      <c r="H74" s="92"/>
      <c r="I74" s="92"/>
      <c r="J74" s="93"/>
      <c r="K74" s="94"/>
      <c r="L74" s="94"/>
      <c r="M74" s="100"/>
    </row>
    <row r="75" spans="1:13" ht="10.5" customHeight="1" thickBot="1">
      <c r="A75" s="119" t="s">
        <v>45</v>
      </c>
      <c r="B75" s="65">
        <f>B3+B9+B15+B31+B36+B38+B41+B44+B50+B52+B62+B65+B66+B71</f>
        <v>353790</v>
      </c>
      <c r="C75" s="65">
        <f>C3+C9+C15+C31+C36+C38+C41+C44+C50+C52+C62+C65+C66+C71</f>
        <v>226650</v>
      </c>
      <c r="D75" s="65">
        <f>D3+D9+D15+D31+D36+D38+D41+D44+D50+D52+D62+D65+D66+D71</f>
        <v>226650</v>
      </c>
      <c r="E75" s="132"/>
      <c r="F75" s="132"/>
      <c r="G75" s="132"/>
      <c r="H75" s="132"/>
      <c r="I75" s="132"/>
      <c r="J75" s="132"/>
      <c r="K75" s="132"/>
      <c r="L75" s="132"/>
      <c r="M75" s="133"/>
    </row>
    <row r="76" spans="1:13" ht="10.5" customHeight="1" thickBot="1">
      <c r="A76" s="145" t="s">
        <v>149</v>
      </c>
      <c r="B76" s="146"/>
      <c r="C76" s="146"/>
      <c r="D76" s="120"/>
      <c r="E76" s="112">
        <f>E3+E9+E15+E31+E36+E38+E41+E44+E50+E52+E65+E66+E71</f>
        <v>1071510</v>
      </c>
      <c r="F76" s="112">
        <f>F3+F9+F15+F31+F36+F38+F41+F44+F50+F52+F65+F66+F71</f>
        <v>85000</v>
      </c>
      <c r="G76" s="112">
        <f>G3+G9+G15+G31+G36+G38+G41+G44+G50+G52+G65+G66+G71</f>
        <v>85000</v>
      </c>
      <c r="H76" s="147"/>
      <c r="I76" s="147"/>
      <c r="J76" s="147"/>
      <c r="K76" s="147"/>
      <c r="L76" s="147"/>
      <c r="M76" s="148"/>
    </row>
    <row r="77" spans="1:14" ht="10.5" customHeight="1" thickBot="1">
      <c r="A77" s="141" t="s">
        <v>150</v>
      </c>
      <c r="B77" s="142"/>
      <c r="C77" s="142"/>
      <c r="D77" s="142"/>
      <c r="E77" s="142"/>
      <c r="F77" s="142"/>
      <c r="G77" s="142"/>
      <c r="H77" s="121">
        <f>H3+H9+H15+H31+H36+H38+H41+H44+H50+H52+H62+H65+H71</f>
        <v>8500</v>
      </c>
      <c r="I77" s="121">
        <f>I3+I9+I15+I31+I36+I38+I41+I44+I50+I52+I62+I65+I71</f>
        <v>8500</v>
      </c>
      <c r="J77" s="121">
        <f>J3+J9+J15+J31+J36+J38+J41+J44+J50+J52+J62+J65+J71</f>
        <v>8500</v>
      </c>
      <c r="K77" s="132"/>
      <c r="L77" s="132"/>
      <c r="M77" s="133"/>
      <c r="N77" s="2"/>
    </row>
    <row r="78" spans="1:13" ht="10.5" customHeight="1" thickBot="1">
      <c r="A78" s="134" t="s">
        <v>140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22">
        <f>K44</f>
        <v>552700</v>
      </c>
      <c r="L78" s="122">
        <f>L44</f>
        <v>545000</v>
      </c>
      <c r="M78" s="122">
        <f>M44</f>
        <v>545000</v>
      </c>
    </row>
    <row r="79" spans="1:13" ht="13.5" thickBot="1">
      <c r="A79" s="123" t="s">
        <v>50</v>
      </c>
      <c r="B79" s="136">
        <f>B75+E76+H77+K78</f>
        <v>1986500</v>
      </c>
      <c r="C79" s="136"/>
      <c r="D79" s="136"/>
      <c r="E79" s="136"/>
      <c r="F79" s="136">
        <f>C75+F76+I77+L78</f>
        <v>865150</v>
      </c>
      <c r="G79" s="136"/>
      <c r="H79" s="136"/>
      <c r="I79" s="136"/>
      <c r="J79" s="136">
        <f>D75+G76+J77+M78</f>
        <v>865150</v>
      </c>
      <c r="K79" s="136"/>
      <c r="L79" s="136"/>
      <c r="M79" s="137"/>
    </row>
  </sheetData>
  <sheetProtection/>
  <mergeCells count="11">
    <mergeCell ref="H76:M76"/>
    <mergeCell ref="K77:M77"/>
    <mergeCell ref="A78:J78"/>
    <mergeCell ref="B79:E79"/>
    <mergeCell ref="F79:I79"/>
    <mergeCell ref="J79:M79"/>
    <mergeCell ref="B2:M2"/>
    <mergeCell ref="A77:G77"/>
    <mergeCell ref="A1:A2"/>
    <mergeCell ref="A76:C76"/>
    <mergeCell ref="E75:M75"/>
  </mergeCells>
  <printOptions/>
  <pageMargins left="0.25" right="0.22" top="0.19" bottom="0.26" header="0.492125984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Prílohy programového rozpočtu 2009</dc:title>
  <dc:subject/>
  <dc:creator>Ing. Ivana Ondrušová</dc:creator>
  <cp:keywords/>
  <dc:description/>
  <cp:lastModifiedBy>Marián Findrik</cp:lastModifiedBy>
  <cp:lastPrinted>2009-12-14T09:13:39Z</cp:lastPrinted>
  <dcterms:created xsi:type="dcterms:W3CDTF">2008-12-04T12:08:57Z</dcterms:created>
  <dcterms:modified xsi:type="dcterms:W3CDTF">2016-01-17T10:23:13Z</dcterms:modified>
  <cp:category>strategické dokumenty</cp:category>
  <cp:version/>
  <cp:contentType/>
  <cp:contentStatus/>
</cp:coreProperties>
</file>