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1"/>
  </bookViews>
  <sheets>
    <sheet name="príjmy 2014 - 2016" sheetId="1" r:id="rId1"/>
    <sheet name="výdavky 2014 - 2016" sheetId="2" r:id="rId2"/>
    <sheet name="rekapitulácia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<sst xmlns="http://schemas.openxmlformats.org/spreadsheetml/2006/main" count="258" uniqueCount="221">
  <si>
    <t xml:space="preserve">Tabuľková časť programového rozpočtu na roky 2014 - 2016 </t>
  </si>
  <si>
    <t>Názov programu</t>
  </si>
  <si>
    <t>bežný</t>
  </si>
  <si>
    <t>kapitálový</t>
  </si>
  <si>
    <t>fin. operácie</t>
  </si>
  <si>
    <t>mimorozpočtové</t>
  </si>
  <si>
    <t>skutočnosť 2010</t>
  </si>
  <si>
    <t>skutočnosť 2011</t>
  </si>
  <si>
    <t>predpoklad 2012</t>
  </si>
  <si>
    <t xml:space="preserve">predpoklad 2012 </t>
  </si>
  <si>
    <t>€</t>
  </si>
  <si>
    <t>1 Plánovanie, manažment a kontrola</t>
  </si>
  <si>
    <t>1.3 Členstvo v združeniach</t>
  </si>
  <si>
    <t xml:space="preserve">1.6 Strategické plánovanie </t>
  </si>
  <si>
    <t>1.6.1 Územný plán</t>
  </si>
  <si>
    <t>1.6.2 Celoobecný vodovod</t>
  </si>
  <si>
    <t>1.6.2.1 Obecný vodovod z Envirofondu</t>
  </si>
  <si>
    <t>1.6.2.2 Obecný vodovod</t>
  </si>
  <si>
    <t>1.6.3 Protipovodňové opatrenia</t>
  </si>
  <si>
    <t xml:space="preserve">1.6.5. IBV </t>
  </si>
  <si>
    <t>1.7 Činnosť samosprávnych orgánov</t>
  </si>
  <si>
    <t>2 Propagácia a marketing</t>
  </si>
  <si>
    <t>2.1 Propagácia a prezenrácia obce</t>
  </si>
  <si>
    <t>2.1.1 Internet</t>
  </si>
  <si>
    <t>2.3 Obecné médiá</t>
  </si>
  <si>
    <t>2.3.1 Miestny rozhlas</t>
  </si>
  <si>
    <t>2.3.2 Občasník</t>
  </si>
  <si>
    <t>3 Interné služby</t>
  </si>
  <si>
    <t xml:space="preserve">3.1 Poradenská a kontrolná činnosť </t>
  </si>
  <si>
    <t xml:space="preserve">3.1.1 Právna a poradenská činnosť </t>
  </si>
  <si>
    <t>3.1.2 BOZP</t>
  </si>
  <si>
    <t>3.1.3 Audit</t>
  </si>
  <si>
    <t>3.2 Hospodárska správa (budovy + poistenie)</t>
  </si>
  <si>
    <t>3.2.1 Budova OcU (energie, údržba)</t>
  </si>
  <si>
    <t>3.2.2 Budova KD (energie, údržba)</t>
  </si>
  <si>
    <t>3.2.3 Budova DS (údržba)</t>
  </si>
  <si>
    <t>3.2.4 Budova PZ (energie, údržba)</t>
  </si>
  <si>
    <t>3.2.5 Šatne a tenisové kurty TJ (energie, údržba)</t>
  </si>
  <si>
    <t>3.2.6 Miestnosť DH (energie, údržba)</t>
  </si>
  <si>
    <t>3.2.7 Budova MŠ (údržba)</t>
  </si>
  <si>
    <t>3.2.8 Sokolovňa (energie, údržba)</t>
  </si>
  <si>
    <t>3.2.9 Kvetinárstvo č.d. 106 (energie, údržba)</t>
  </si>
  <si>
    <t>3.3 Vzdelávanie zamestnancov</t>
  </si>
  <si>
    <t>3.4 Voľby a referendá</t>
  </si>
  <si>
    <t>3.5 Informačný systém</t>
  </si>
  <si>
    <t>4 Služby občanom</t>
  </si>
  <si>
    <t>4.1 Cintorínske služby</t>
  </si>
  <si>
    <t>4.2 Evidencia obyvateľov</t>
  </si>
  <si>
    <t>4.4 Matrika</t>
  </si>
  <si>
    <t>4.5 Spoločný stavebný úrad (111, 41)</t>
  </si>
  <si>
    <t>5 Bezpečnosť</t>
  </si>
  <si>
    <t>5.2 Požiarna ochrana</t>
  </si>
  <si>
    <t>6 Odpadové hospodárstvo</t>
  </si>
  <si>
    <t>6.1 Zber, odvoz a likvidácia odpadu</t>
  </si>
  <si>
    <t>6.2 Separovaný odpad</t>
  </si>
  <si>
    <t>6.3. Poplatky za odpadové nádoby</t>
  </si>
  <si>
    <t>7 Miestne komunikácie a doprava</t>
  </si>
  <si>
    <t>7.1 Správa a údržba MK, AZ a chodníkov</t>
  </si>
  <si>
    <t xml:space="preserve">7.2 RCO </t>
  </si>
  <si>
    <t>8 Vzdelávanie</t>
  </si>
  <si>
    <t>8.1 Modernizácia vzd.procesu</t>
  </si>
  <si>
    <t>8.2.Havarijná situácia</t>
  </si>
  <si>
    <t xml:space="preserve">8.3 Financovanie ZŠ </t>
  </si>
  <si>
    <t>8.3.1 Normatívne prostriedky (111)</t>
  </si>
  <si>
    <t>8.3.2 Originálne kompetencie(41, 11H)</t>
  </si>
  <si>
    <t>8.3.2.1 Trstín</t>
  </si>
  <si>
    <t>8.3.2.2 Bíňovce</t>
  </si>
  <si>
    <t>8.3.2.3 Buková</t>
  </si>
  <si>
    <t>8.3.2.4 Naháč</t>
  </si>
  <si>
    <t xml:space="preserve">ZŠ nenormatívne prostriedky </t>
  </si>
  <si>
    <t>MŠ nenormatívne prosriedky</t>
  </si>
  <si>
    <t>ZŠ vlastné príjmy</t>
  </si>
  <si>
    <t>MŠ vlastné príjmy</t>
  </si>
  <si>
    <t>9 Šport</t>
  </si>
  <si>
    <t xml:space="preserve">9.1 TJ Sokol </t>
  </si>
  <si>
    <t>10 Kultúra</t>
  </si>
  <si>
    <t>10.1 Podp.a org.kult.podujatí (deti, dôchodci)</t>
  </si>
  <si>
    <t>10.2 Knižnica</t>
  </si>
  <si>
    <t xml:space="preserve">10.3 Dotačný fond obce </t>
  </si>
  <si>
    <t>11 Životné prostredie</t>
  </si>
  <si>
    <t>11.1 Verejná zeleň</t>
  </si>
  <si>
    <t>11.2 Verejné osvetlenie</t>
  </si>
  <si>
    <t>12 Bývanie</t>
  </si>
  <si>
    <t>13 Sociálne služby</t>
  </si>
  <si>
    <t>13.1 Opatrovateľská služba</t>
  </si>
  <si>
    <t xml:space="preserve">13.2 Pomoc občanom v HN </t>
  </si>
  <si>
    <t>13.3 Spoločný sociálny úrad (41)</t>
  </si>
  <si>
    <t>13.4 Finančná výpomoc soc.slabším spoluobčanom</t>
  </si>
  <si>
    <t>13.5 Domovy dôchodcov</t>
  </si>
  <si>
    <t xml:space="preserve">14 Administratíva </t>
  </si>
  <si>
    <t>14.1 Prevádzka OcU</t>
  </si>
  <si>
    <t>14.2 Nezamestnaní z ÚPSVaR</t>
  </si>
  <si>
    <t>14.3 Investičné akcie</t>
  </si>
  <si>
    <t>BEŽNÝ ROZPOČET</t>
  </si>
  <si>
    <r>
      <t xml:space="preserve"> </t>
    </r>
    <r>
      <rPr>
        <b/>
        <sz val="9"/>
        <rFont val="Arial"/>
        <family val="2"/>
      </rPr>
      <t>KAPITÁLOVÝ ROZPOČET (investičné akcie)</t>
    </r>
  </si>
  <si>
    <r>
      <t xml:space="preserve"> </t>
    </r>
    <r>
      <rPr>
        <b/>
        <sz val="9"/>
        <rFont val="Arial"/>
        <family val="2"/>
      </rPr>
      <t>FINANČNÉ OPERÁCIE</t>
    </r>
  </si>
  <si>
    <t>MIMOROZPOČTOVÉ VÝDAVKY</t>
  </si>
  <si>
    <t>Kontrola rozpočtu 2014</t>
  </si>
  <si>
    <t>príjmy</t>
  </si>
  <si>
    <t>výdavky</t>
  </si>
  <si>
    <t>rozdiel</t>
  </si>
  <si>
    <t>krytie</t>
  </si>
  <si>
    <t>bežný rozpočet</t>
  </si>
  <si>
    <t>kapitálový rozpočet</t>
  </si>
  <si>
    <t xml:space="preserve">prebytkom BR   </t>
  </si>
  <si>
    <t>finančné operácie</t>
  </si>
  <si>
    <t>prebytkom BR</t>
  </si>
  <si>
    <t>celkom</t>
  </si>
  <si>
    <t>Kontrola rozpočtu 2015 a 2016</t>
  </si>
  <si>
    <t xml:space="preserve">prebytkom BR  </t>
  </si>
  <si>
    <t xml:space="preserve">prebytkom BR </t>
  </si>
  <si>
    <t xml:space="preserve">Vyvesené dňa:  </t>
  </si>
  <si>
    <t>Zvesené dňa:</t>
  </si>
  <si>
    <t xml:space="preserve">Schválené: </t>
  </si>
  <si>
    <t>VÝDAVKY CELKOM rok 2014</t>
  </si>
  <si>
    <t>VÝDAVKY CELKOM rok 2015</t>
  </si>
  <si>
    <t>VÝDAVKY CELKOM rok 2016</t>
  </si>
  <si>
    <t>suma v €</t>
  </si>
  <si>
    <t>Tabuľková časť programového rozpočtu na roky 2013 - 2015</t>
  </si>
  <si>
    <t>Názov</t>
  </si>
  <si>
    <t>schválený 2012</t>
  </si>
  <si>
    <t>predpokladaná skutočnosť 2012</t>
  </si>
  <si>
    <t>navrhovaný 2014</t>
  </si>
  <si>
    <t>navrhovaný 2015</t>
  </si>
  <si>
    <t>navrhovaný 2016</t>
  </si>
  <si>
    <t>DAŇOVÉ PRÍJMY</t>
  </si>
  <si>
    <t>Dane z príjmov a kapitálového majetku</t>
  </si>
  <si>
    <t>Daň z príjmov fyzickej osoby</t>
  </si>
  <si>
    <t>Podiel na výnose dane z príjmov</t>
  </si>
  <si>
    <t>Dane z majetku</t>
  </si>
  <si>
    <t>Daň z nehnuteľností</t>
  </si>
  <si>
    <t>Daň z pozemkov</t>
  </si>
  <si>
    <t>Daň zo stavieb</t>
  </si>
  <si>
    <t>Daň z bytov</t>
  </si>
  <si>
    <t>Dane za tovary a služby</t>
  </si>
  <si>
    <t>Dane za špecifické služby</t>
  </si>
  <si>
    <t>Daň za psa</t>
  </si>
  <si>
    <t>Daň za ubytovanie</t>
  </si>
  <si>
    <t>Daň za užívanie verejného priestranstva</t>
  </si>
  <si>
    <t>Daň za komunáne odpady a drob. stav. odpady</t>
  </si>
  <si>
    <t>Daň za predajné automaty</t>
  </si>
  <si>
    <t>Daň za umiestnenie jadrového zariadenia</t>
  </si>
  <si>
    <t>Dane z povolenia na výkon činnosti</t>
  </si>
  <si>
    <t>Daň za dobývací priestor</t>
  </si>
  <si>
    <t>NEDAŇOVÉ PRÍJMY</t>
  </si>
  <si>
    <t>Príjmy z podnikania a vlastníctva majetku</t>
  </si>
  <si>
    <t>Príjmy z vlastníctva</t>
  </si>
  <si>
    <t>Príjmy z prenájmu pozemkov</t>
  </si>
  <si>
    <t xml:space="preserve">Príjmy z prenájmu budov </t>
  </si>
  <si>
    <t>Príjem za nájom obecnej bytovky +FO</t>
  </si>
  <si>
    <t>Príjem z prenájmu Kultúrneho domu</t>
  </si>
  <si>
    <t>Príjem z prenájmu Domu smútku</t>
  </si>
  <si>
    <t>Administratívne poplatky a platby za služby</t>
  </si>
  <si>
    <t>Administratívne poplatky</t>
  </si>
  <si>
    <t xml:space="preserve">Správne poplatky </t>
  </si>
  <si>
    <t>Správne poplatky za automaty</t>
  </si>
  <si>
    <t>Cintorínske poplatky - hrobové miesta</t>
  </si>
  <si>
    <t xml:space="preserve">Platby za poskytnuté služby </t>
  </si>
  <si>
    <t>Platby za služby - kopírovanie</t>
  </si>
  <si>
    <t>Platby za služby - vyhlasovanie</t>
  </si>
  <si>
    <t>Platby za služby - opatrovateľská služba</t>
  </si>
  <si>
    <t>Platby za služby - pož.cisterna</t>
  </si>
  <si>
    <t>Úroky z tuz.úver., pôž.,návr.fin.výp.,vkladov</t>
  </si>
  <si>
    <t>Z vkladov</t>
  </si>
  <si>
    <t>Iné nedaňové príjmy</t>
  </si>
  <si>
    <t>Ostatné príjmy</t>
  </si>
  <si>
    <t>Príjmy z výťažkov lotérií</t>
  </si>
  <si>
    <t>Príjem za kontrolu a marketing ALAS</t>
  </si>
  <si>
    <t>Pokuty a priestupky</t>
  </si>
  <si>
    <t>Poplatky za kosenie</t>
  </si>
  <si>
    <t>Poplatky za výherné automaty</t>
  </si>
  <si>
    <t>Príjmy z predaja smetných nádob</t>
  </si>
  <si>
    <t>GRANTY A TRANSFERY</t>
  </si>
  <si>
    <t>Tuzemské granty a transféry</t>
  </si>
  <si>
    <t>Transfery v rámci verejnej správy</t>
  </si>
  <si>
    <t>Normatívne finančné prostriedky</t>
  </si>
  <si>
    <t>Nenormatívne finančné prostriedky</t>
  </si>
  <si>
    <t xml:space="preserve">Dotácia - pomoc občanom v HN </t>
  </si>
  <si>
    <t>Dotácia na matriku</t>
  </si>
  <si>
    <t>Dotácia na stav. konanie, vyvl. konanie, dopravu</t>
  </si>
  <si>
    <t>Dotácia z MVaRRna RCO</t>
  </si>
  <si>
    <t>Dotácia na register obyvateľov</t>
  </si>
  <si>
    <t>Dotácia na  voľby (sčítanie obyvateľov)</t>
  </si>
  <si>
    <t>Príspevok UPSVaR na nezamestnaných</t>
  </si>
  <si>
    <t>Transféry od obcí Buková, Bíňovce, Naháč</t>
  </si>
  <si>
    <t xml:space="preserve">Modernizácia </t>
  </si>
  <si>
    <t>Buková spolufinancovanie</t>
  </si>
  <si>
    <t>Sponzorské</t>
  </si>
  <si>
    <t>Transféry mimo verejnej správy</t>
  </si>
  <si>
    <t>Recyklačný fond</t>
  </si>
  <si>
    <t>Dotácia z Environ.fondu na vodovod</t>
  </si>
  <si>
    <t>Dotácia pre ZŠ Buková</t>
  </si>
  <si>
    <t>Dotácia pre ZŠ Trstín</t>
  </si>
  <si>
    <t>príjem z predaja pozemkov</t>
  </si>
  <si>
    <t>Pontis dotácia</t>
  </si>
  <si>
    <t xml:space="preserve"> KAPITÁLOVÝ ROZPOČET</t>
  </si>
  <si>
    <t>Zdroje z predch. roka (ŠR + EU)</t>
  </si>
  <si>
    <t>Čerpanie rezervného fondu</t>
  </si>
  <si>
    <r>
      <t xml:space="preserve"> </t>
    </r>
    <r>
      <rPr>
        <b/>
        <sz val="8"/>
        <rFont val="Arial"/>
        <family val="2"/>
      </rPr>
      <t>FINANČNÉ OPERÁCIE</t>
    </r>
  </si>
  <si>
    <t>PRÍJMY Rozpočtované</t>
  </si>
  <si>
    <t>Mimorozpočtové príjmy školy</t>
  </si>
  <si>
    <t>PRÍJMY CELKOM</t>
  </si>
  <si>
    <t>Rekapitulácia</t>
  </si>
  <si>
    <t>skutočnosť 2012</t>
  </si>
  <si>
    <t>schválený 2013</t>
  </si>
  <si>
    <t>upravený 2013</t>
  </si>
  <si>
    <t>očakávaný 2013</t>
  </si>
  <si>
    <t xml:space="preserve">Príjmy spolu </t>
  </si>
  <si>
    <t>Bežné príjmy - obec</t>
  </si>
  <si>
    <t>Bežné príjmy - ZŠ</t>
  </si>
  <si>
    <t>Kapitálové príjmy</t>
  </si>
  <si>
    <t xml:space="preserve">Príjmové finančné operácie </t>
  </si>
  <si>
    <t>Príjmy spolu bez ZŠ</t>
  </si>
  <si>
    <t xml:space="preserve">Výdavky spolu </t>
  </si>
  <si>
    <t>Bežné výdavky - obec</t>
  </si>
  <si>
    <t>Bežné výdavky - ZŠ</t>
  </si>
  <si>
    <t>Kapitálové výdavky</t>
  </si>
  <si>
    <t xml:space="preserve">Výdavkové finančné operácie </t>
  </si>
  <si>
    <t>Výdavky spolu bez ZŠ</t>
  </si>
  <si>
    <t>16.12.2013</t>
  </si>
  <si>
    <t>13.12.2013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</si>
</sst>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k"/>
    <numFmt numFmtId="173" formatCode="0.0000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1" fontId="1" fillId="2" borderId="1" xfId="0" applyNumberFormat="1" applyFont="1" applyFill="1" applyBorder="1" applyAlignment="1">
      <alignment/>
    </xf>
    <xf numFmtId="41" fontId="2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" fontId="1" fillId="0" borderId="0" xfId="0" applyNumberFormat="1" applyFont="1" applyFill="1" applyBorder="1" applyAlignment="1">
      <alignment/>
    </xf>
    <xf numFmtId="41" fontId="2" fillId="3" borderId="1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3" fontId="2" fillId="4" borderId="1" xfId="0" applyNumberFormat="1" applyFont="1" applyFill="1" applyBorder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3" fontId="2" fillId="2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7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8" borderId="1" xfId="0" applyNumberFormat="1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2" fillId="9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41" fontId="1" fillId="3" borderId="1" xfId="0" applyNumberFormat="1" applyFont="1" applyFill="1" applyBorder="1" applyAlignment="1">
      <alignment horizontal="left"/>
    </xf>
    <xf numFmtId="41" fontId="2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10" borderId="3" xfId="0" applyFont="1" applyFill="1" applyBorder="1" applyAlignment="1">
      <alignment horizontal="left"/>
    </xf>
    <xf numFmtId="41" fontId="2" fillId="6" borderId="3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41" fontId="2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11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7" xfId="0" applyFont="1" applyFill="1" applyBorder="1" applyAlignment="1">
      <alignment horizontal="left"/>
    </xf>
    <xf numFmtId="41" fontId="13" fillId="2" borderId="8" xfId="0" applyNumberFormat="1" applyFont="1" applyFill="1" applyBorder="1" applyAlignment="1">
      <alignment/>
    </xf>
    <xf numFmtId="41" fontId="13" fillId="2" borderId="9" xfId="0" applyNumberFormat="1" applyFont="1" applyFill="1" applyBorder="1" applyAlignment="1">
      <alignment/>
    </xf>
    <xf numFmtId="41" fontId="13" fillId="2" borderId="10" xfId="0" applyNumberFormat="1" applyFont="1" applyFill="1" applyBorder="1" applyAlignment="1">
      <alignment/>
    </xf>
    <xf numFmtId="41" fontId="13" fillId="2" borderId="11" xfId="0" applyNumberFormat="1" applyFont="1" applyFill="1" applyBorder="1" applyAlignment="1">
      <alignment/>
    </xf>
    <xf numFmtId="41" fontId="13" fillId="2" borderId="12" xfId="0" applyNumberFormat="1" applyFont="1" applyFill="1" applyBorder="1" applyAlignment="1">
      <alignment/>
    </xf>
    <xf numFmtId="0" fontId="13" fillId="4" borderId="13" xfId="0" applyFont="1" applyFill="1" applyBorder="1" applyAlignment="1">
      <alignment/>
    </xf>
    <xf numFmtId="41" fontId="7" fillId="4" borderId="4" xfId="0" applyNumberFormat="1" applyFont="1" applyFill="1" applyBorder="1" applyAlignment="1">
      <alignment/>
    </xf>
    <xf numFmtId="41" fontId="7" fillId="4" borderId="14" xfId="0" applyNumberFormat="1" applyFont="1" applyFill="1" applyBorder="1" applyAlignment="1">
      <alignment/>
    </xf>
    <xf numFmtId="41" fontId="7" fillId="4" borderId="15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4" borderId="17" xfId="0" applyNumberFormat="1" applyFont="1" applyFill="1" applyBorder="1" applyAlignment="1">
      <alignment/>
    </xf>
    <xf numFmtId="0" fontId="14" fillId="12" borderId="18" xfId="0" applyFont="1" applyFill="1" applyBorder="1" applyAlignment="1">
      <alignment/>
    </xf>
    <xf numFmtId="41" fontId="7" fillId="12" borderId="1" xfId="0" applyNumberFormat="1" applyFont="1" applyFill="1" applyBorder="1" applyAlignment="1">
      <alignment/>
    </xf>
    <xf numFmtId="41" fontId="7" fillId="12" borderId="19" xfId="0" applyNumberFormat="1" applyFont="1" applyFill="1" applyBorder="1" applyAlignment="1">
      <alignment/>
    </xf>
    <xf numFmtId="41" fontId="7" fillId="12" borderId="20" xfId="0" applyNumberFormat="1" applyFont="1" applyFill="1" applyBorder="1" applyAlignment="1">
      <alignment/>
    </xf>
    <xf numFmtId="41" fontId="7" fillId="12" borderId="21" xfId="0" applyNumberFormat="1" applyFont="1" applyFill="1" applyBorder="1" applyAlignment="1">
      <alignment/>
    </xf>
    <xf numFmtId="41" fontId="7" fillId="12" borderId="22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0" fontId="13" fillId="4" borderId="18" xfId="0" applyFont="1" applyFill="1" applyBorder="1" applyAlignment="1">
      <alignment/>
    </xf>
    <xf numFmtId="41" fontId="7" fillId="4" borderId="1" xfId="0" applyNumberFormat="1" applyFont="1" applyFill="1" applyBorder="1" applyAlignment="1">
      <alignment/>
    </xf>
    <xf numFmtId="41" fontId="7" fillId="4" borderId="19" xfId="0" applyNumberFormat="1" applyFont="1" applyFill="1" applyBorder="1" applyAlignment="1">
      <alignment/>
    </xf>
    <xf numFmtId="41" fontId="7" fillId="4" borderId="20" xfId="0" applyNumberFormat="1" applyFont="1" applyFill="1" applyBorder="1" applyAlignment="1">
      <alignment/>
    </xf>
    <xf numFmtId="41" fontId="7" fillId="4" borderId="21" xfId="0" applyNumberFormat="1" applyFont="1" applyFill="1" applyBorder="1" applyAlignment="1">
      <alignment/>
    </xf>
    <xf numFmtId="41" fontId="7" fillId="4" borderId="22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3" xfId="0" applyFont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24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/>
    </xf>
    <xf numFmtId="41" fontId="7" fillId="0" borderId="27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41" fontId="13" fillId="2" borderId="28" xfId="0" applyNumberFormat="1" applyFont="1" applyFill="1" applyBorder="1" applyAlignment="1">
      <alignment/>
    </xf>
    <xf numFmtId="41" fontId="13" fillId="2" borderId="29" xfId="0" applyNumberFormat="1" applyFont="1" applyFill="1" applyBorder="1" applyAlignment="1">
      <alignment/>
    </xf>
    <xf numFmtId="41" fontId="13" fillId="2" borderId="30" xfId="0" applyNumberFormat="1" applyFont="1" applyFill="1" applyBorder="1" applyAlignment="1">
      <alignment/>
    </xf>
    <xf numFmtId="41" fontId="13" fillId="2" borderId="31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12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35" xfId="0" applyNumberFormat="1" applyFont="1" applyFill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37" xfId="0" applyNumberFormat="1" applyFont="1" applyFill="1" applyBorder="1" applyAlignment="1">
      <alignment/>
    </xf>
    <xf numFmtId="41" fontId="7" fillId="7" borderId="2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3" fillId="9" borderId="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41" fontId="7" fillId="0" borderId="39" xfId="0" applyNumberFormat="1" applyFont="1" applyFill="1" applyBorder="1" applyAlignment="1">
      <alignment/>
    </xf>
    <xf numFmtId="41" fontId="7" fillId="0" borderId="40" xfId="0" applyNumberFormat="1" applyFont="1" applyFill="1" applyBorder="1" applyAlignment="1">
      <alignment/>
    </xf>
    <xf numFmtId="41" fontId="7" fillId="0" borderId="41" xfId="0" applyNumberFormat="1" applyFont="1" applyFill="1" applyBorder="1" applyAlignment="1">
      <alignment/>
    </xf>
    <xf numFmtId="41" fontId="7" fillId="0" borderId="42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41" fontId="7" fillId="0" borderId="45" xfId="0" applyNumberFormat="1" applyFont="1" applyFill="1" applyBorder="1" applyAlignment="1">
      <alignment/>
    </xf>
    <xf numFmtId="41" fontId="7" fillId="0" borderId="46" xfId="0" applyNumberFormat="1" applyFont="1" applyFill="1" applyBorder="1" applyAlignment="1">
      <alignment/>
    </xf>
    <xf numFmtId="41" fontId="7" fillId="0" borderId="47" xfId="0" applyNumberFormat="1" applyFont="1" applyFill="1" applyBorder="1" applyAlignment="1">
      <alignment/>
    </xf>
    <xf numFmtId="41" fontId="7" fillId="0" borderId="48" xfId="0" applyNumberFormat="1" applyFont="1" applyFill="1" applyBorder="1" applyAlignment="1">
      <alignment/>
    </xf>
    <xf numFmtId="0" fontId="13" fillId="3" borderId="49" xfId="0" applyFont="1" applyFill="1" applyBorder="1" applyAlignment="1">
      <alignment/>
    </xf>
    <xf numFmtId="41" fontId="13" fillId="5" borderId="8" xfId="0" applyNumberFormat="1" applyFont="1" applyFill="1" applyBorder="1" applyAlignment="1">
      <alignment/>
    </xf>
    <xf numFmtId="41" fontId="13" fillId="5" borderId="9" xfId="0" applyNumberFormat="1" applyFont="1" applyFill="1" applyBorder="1" applyAlignment="1">
      <alignment/>
    </xf>
    <xf numFmtId="41" fontId="13" fillId="5" borderId="50" xfId="0" applyNumberFormat="1" applyFont="1" applyFill="1" applyBorder="1" applyAlignment="1">
      <alignment/>
    </xf>
    <xf numFmtId="41" fontId="13" fillId="5" borderId="11" xfId="0" applyNumberFormat="1" applyFont="1" applyFill="1" applyBorder="1" applyAlignment="1">
      <alignment/>
    </xf>
    <xf numFmtId="41" fontId="13" fillId="5" borderId="12" xfId="0" applyNumberFormat="1" applyFont="1" applyFill="1" applyBorder="1" applyAlignment="1">
      <alignment/>
    </xf>
    <xf numFmtId="0" fontId="7" fillId="13" borderId="23" xfId="0" applyFont="1" applyFill="1" applyBorder="1" applyAlignment="1">
      <alignment/>
    </xf>
    <xf numFmtId="0" fontId="7" fillId="14" borderId="7" xfId="0" applyFont="1" applyFill="1" applyBorder="1" applyAlignment="1">
      <alignment/>
    </xf>
    <xf numFmtId="41" fontId="7" fillId="4" borderId="28" xfId="0" applyNumberFormat="1" applyFont="1" applyFill="1" applyBorder="1" applyAlignment="1">
      <alignment/>
    </xf>
    <xf numFmtId="41" fontId="7" fillId="4" borderId="29" xfId="0" applyNumberFormat="1" applyFont="1" applyFill="1" applyBorder="1" applyAlignment="1">
      <alignment/>
    </xf>
    <xf numFmtId="41" fontId="7" fillId="4" borderId="10" xfId="0" applyNumberFormat="1" applyFont="1" applyFill="1" applyBorder="1" applyAlignment="1">
      <alignment/>
    </xf>
    <xf numFmtId="41" fontId="7" fillId="4" borderId="30" xfId="0" applyNumberFormat="1" applyFont="1" applyFill="1" applyBorder="1" applyAlignment="1">
      <alignment/>
    </xf>
    <xf numFmtId="41" fontId="7" fillId="4" borderId="31" xfId="0" applyNumberFormat="1" applyFont="1" applyFill="1" applyBorder="1" applyAlignment="1">
      <alignment/>
    </xf>
    <xf numFmtId="0" fontId="13" fillId="15" borderId="7" xfId="0" applyFont="1" applyFill="1" applyBorder="1" applyAlignment="1">
      <alignment horizontal="left"/>
    </xf>
    <xf numFmtId="41" fontId="13" fillId="11" borderId="28" xfId="0" applyNumberFormat="1" applyFont="1" applyFill="1" applyBorder="1" applyAlignment="1">
      <alignment/>
    </xf>
    <xf numFmtId="41" fontId="13" fillId="11" borderId="29" xfId="0" applyNumberFormat="1" applyFont="1" applyFill="1" applyBorder="1" applyAlignment="1">
      <alignment/>
    </xf>
    <xf numFmtId="41" fontId="13" fillId="11" borderId="10" xfId="0" applyNumberFormat="1" applyFont="1" applyFill="1" applyBorder="1" applyAlignment="1">
      <alignment/>
    </xf>
    <xf numFmtId="41" fontId="13" fillId="11" borderId="30" xfId="0" applyNumberFormat="1" applyFont="1" applyFill="1" applyBorder="1" applyAlignment="1">
      <alignment/>
    </xf>
    <xf numFmtId="41" fontId="13" fillId="11" borderId="31" xfId="0" applyNumberFormat="1" applyFont="1" applyFill="1" applyBorder="1" applyAlignment="1">
      <alignment/>
    </xf>
    <xf numFmtId="172" fontId="7" fillId="0" borderId="33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36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172" fontId="13" fillId="6" borderId="7" xfId="0" applyNumberFormat="1" applyFont="1" applyFill="1" applyBorder="1" applyAlignment="1">
      <alignment/>
    </xf>
    <xf numFmtId="41" fontId="13" fillId="6" borderId="28" xfId="0" applyNumberFormat="1" applyFont="1" applyFill="1" applyBorder="1" applyAlignment="1">
      <alignment/>
    </xf>
    <xf numFmtId="41" fontId="13" fillId="6" borderId="29" xfId="0" applyNumberFormat="1" applyFont="1" applyFill="1" applyBorder="1" applyAlignment="1">
      <alignment/>
    </xf>
    <xf numFmtId="41" fontId="13" fillId="6" borderId="10" xfId="0" applyNumberFormat="1" applyFont="1" applyFill="1" applyBorder="1" applyAlignment="1">
      <alignment/>
    </xf>
    <xf numFmtId="41" fontId="13" fillId="6" borderId="30" xfId="0" applyNumberFormat="1" applyFont="1" applyFill="1" applyBorder="1" applyAlignment="1">
      <alignment/>
    </xf>
    <xf numFmtId="41" fontId="13" fillId="6" borderId="31" xfId="0" applyNumberFormat="1" applyFont="1" applyFill="1" applyBorder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16" fillId="0" borderId="28" xfId="0" applyFont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1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/>
    </xf>
    <xf numFmtId="41" fontId="11" fillId="0" borderId="16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1" fontId="0" fillId="0" borderId="2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51" xfId="0" applyFont="1" applyBorder="1" applyAlignment="1">
      <alignment/>
    </xf>
    <xf numFmtId="41" fontId="0" fillId="0" borderId="46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11" fillId="0" borderId="38" xfId="0" applyFont="1" applyBorder="1" applyAlignment="1">
      <alignment/>
    </xf>
    <xf numFmtId="41" fontId="11" fillId="0" borderId="42" xfId="0" applyNumberFormat="1" applyFont="1" applyBorder="1" applyAlignment="1">
      <alignment/>
    </xf>
    <xf numFmtId="0" fontId="0" fillId="0" borderId="51" xfId="0" applyFont="1" applyBorder="1" applyAlignment="1">
      <alignment/>
    </xf>
    <xf numFmtId="41" fontId="0" fillId="0" borderId="46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11" fillId="0" borderId="29" xfId="0" applyNumberFormat="1" applyFont="1" applyBorder="1" applyAlignment="1">
      <alignment horizontal="center"/>
    </xf>
    <xf numFmtId="41" fontId="11" fillId="0" borderId="14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0" borderId="53" xfId="0" applyNumberFormat="1" applyFont="1" applyBorder="1" applyAlignment="1">
      <alignment/>
    </xf>
    <xf numFmtId="41" fontId="11" fillId="0" borderId="54" xfId="0" applyNumberFormat="1" applyFont="1" applyBorder="1" applyAlignment="1">
      <alignment/>
    </xf>
    <xf numFmtId="41" fontId="0" fillId="0" borderId="55" xfId="0" applyNumberFormat="1" applyFont="1" applyBorder="1" applyAlignment="1">
      <alignment/>
    </xf>
    <xf numFmtId="41" fontId="0" fillId="0" borderId="44" xfId="0" applyNumberFormat="1" applyFont="1" applyBorder="1" applyAlignment="1">
      <alignment/>
    </xf>
    <xf numFmtId="0" fontId="11" fillId="0" borderId="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46" xfId="0" applyNumberFormat="1" applyBorder="1" applyAlignment="1">
      <alignment/>
    </xf>
    <xf numFmtId="0" fontId="13" fillId="3" borderId="56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11" fillId="0" borderId="0" xfId="0" applyFont="1" applyAlignment="1">
      <alignment horizontal="center"/>
    </xf>
    <xf numFmtId="0" fontId="13" fillId="3" borderId="57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center" wrapText="1"/>
    </xf>
    <xf numFmtId="41" fontId="2" fillId="6" borderId="1" xfId="0" applyNumberFormat="1" applyFont="1" applyFill="1" applyBorder="1" applyAlignment="1">
      <alignment horizontal="center"/>
    </xf>
    <xf numFmtId="41" fontId="2" fillId="4" borderId="1" xfId="0" applyNumberFormat="1" applyFont="1" applyFill="1" applyBorder="1" applyAlignment="1">
      <alignment horizontal="center"/>
    </xf>
    <xf numFmtId="41" fontId="2" fillId="16" borderId="1" xfId="0" applyNumberFormat="1" applyFont="1" applyFill="1" applyBorder="1" applyAlignment="1">
      <alignment horizontal="center" wrapText="1"/>
    </xf>
    <xf numFmtId="41" fontId="2" fillId="2" borderId="1" xfId="0" applyNumberFormat="1" applyFont="1" applyFill="1" applyBorder="1" applyAlignment="1">
      <alignment horizontal="center" wrapText="1"/>
    </xf>
    <xf numFmtId="41" fontId="2" fillId="2" borderId="1" xfId="0" applyNumberFormat="1" applyFont="1" applyFill="1" applyBorder="1" applyAlignment="1">
      <alignment horizontal="center"/>
    </xf>
    <xf numFmtId="41" fontId="2" fillId="5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1" fontId="2" fillId="4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rozpocet_2014_16_tabulkova_c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U%20Trst&#237;n\Local%20Settings\Temporary%20Internet%20Files\OLK7CD\Programovy_rozpocet_2014_2016_moj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U%20Trst&#237;n\Local%20Settings\Temporary%20Internet%20Files\OLK7CD\Programovy_rozpocet_2014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jmy "/>
      <sheetName val="Výdavky"/>
      <sheetName val="rekapitulácia"/>
    </sheetNames>
    <sheetDataSet>
      <sheetData sheetId="0">
        <row r="55">
          <cell r="I55">
            <v>342081</v>
          </cell>
          <cell r="J55">
            <v>342081</v>
          </cell>
        </row>
        <row r="63">
          <cell r="I63">
            <v>2000</v>
          </cell>
          <cell r="J63">
            <v>2000</v>
          </cell>
          <cell r="K63">
            <v>2000</v>
          </cell>
        </row>
        <row r="77">
          <cell r="F77">
            <v>313321</v>
          </cell>
          <cell r="K77">
            <v>200000</v>
          </cell>
        </row>
        <row r="80">
          <cell r="F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G82">
            <v>0</v>
          </cell>
          <cell r="I82">
            <v>6500</v>
          </cell>
        </row>
        <row r="83">
          <cell r="F83">
            <v>1277207.1600000001</v>
          </cell>
        </row>
      </sheetData>
      <sheetData sheetId="1">
        <row r="89">
          <cell r="M89">
            <v>260102</v>
          </cell>
        </row>
        <row r="90">
          <cell r="Q90">
            <v>10000</v>
          </cell>
          <cell r="R90">
            <v>10000</v>
          </cell>
          <cell r="S90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jmy 2014 - 2016"/>
      <sheetName val="výdavky 2014 - 2016"/>
      <sheetName val="rekapitulácia"/>
    </sheetNames>
    <sheetDataSet>
      <sheetData sheetId="0">
        <row r="70">
          <cell r="F70">
            <v>924711</v>
          </cell>
          <cell r="G70">
            <v>924711</v>
          </cell>
        </row>
        <row r="77">
          <cell r="G77">
            <v>200000</v>
          </cell>
        </row>
        <row r="82">
          <cell r="G82">
            <v>6500</v>
          </cell>
        </row>
        <row r="83">
          <cell r="F83">
            <v>1103211</v>
          </cell>
          <cell r="G83">
            <v>1131211</v>
          </cell>
        </row>
      </sheetData>
      <sheetData sheetId="1">
        <row r="97">
          <cell r="E97">
            <v>924711</v>
          </cell>
          <cell r="F97">
            <v>238288</v>
          </cell>
        </row>
        <row r="99">
          <cell r="E99">
            <v>172000</v>
          </cell>
          <cell r="F99">
            <v>225602</v>
          </cell>
        </row>
        <row r="103">
          <cell r="E103">
            <v>6500</v>
          </cell>
          <cell r="F103">
            <v>629321</v>
          </cell>
        </row>
        <row r="105">
          <cell r="E105">
            <v>1103211</v>
          </cell>
        </row>
        <row r="110">
          <cell r="E110">
            <v>924711</v>
          </cell>
          <cell r="F110">
            <v>231788</v>
          </cell>
        </row>
        <row r="112">
          <cell r="E112">
            <v>200000</v>
          </cell>
          <cell r="F112">
            <v>260102</v>
          </cell>
        </row>
        <row r="116">
          <cell r="E116">
            <v>6500</v>
          </cell>
          <cell r="F116">
            <v>629321</v>
          </cell>
        </row>
        <row r="118">
          <cell r="E118">
            <v>1131211</v>
          </cell>
          <cell r="F118">
            <v>1131211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  <sheetName val="výdavky"/>
      <sheetName val="Hárok4"/>
      <sheetName val="rekapitulácia"/>
    </sheetNames>
    <sheetDataSet>
      <sheetData sheetId="0">
        <row r="77">
          <cell r="I77">
            <v>172000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58">
      <selection activeCell="M17" sqref="M17"/>
    </sheetView>
  </sheetViews>
  <sheetFormatPr defaultColWidth="9.140625" defaultRowHeight="12.75"/>
  <cols>
    <col min="1" max="1" width="36.421875" style="0" customWidth="1"/>
    <col min="2" max="2" width="14.140625" style="0" hidden="1" customWidth="1"/>
    <col min="3" max="5" width="14.7109375" style="0" hidden="1" customWidth="1"/>
    <col min="6" max="6" width="11.140625" style="95" bestFit="1" customWidth="1"/>
    <col min="7" max="8" width="11.140625" style="0" bestFit="1" customWidth="1"/>
  </cols>
  <sheetData>
    <row r="1" spans="1:8" ht="12.75">
      <c r="A1" s="241" t="s">
        <v>118</v>
      </c>
      <c r="B1" s="241"/>
      <c r="C1" s="241"/>
      <c r="D1" s="241"/>
      <c r="E1" s="241"/>
      <c r="F1" s="241"/>
      <c r="G1" s="241"/>
      <c r="H1" s="94"/>
    </row>
    <row r="2" ht="13.5" thickBot="1"/>
    <row r="3" spans="1:8" ht="12.75">
      <c r="A3" s="242" t="s">
        <v>119</v>
      </c>
      <c r="B3" s="239" t="s">
        <v>6</v>
      </c>
      <c r="C3" s="239" t="s">
        <v>7</v>
      </c>
      <c r="D3" s="239" t="s">
        <v>120</v>
      </c>
      <c r="E3" s="239" t="s">
        <v>121</v>
      </c>
      <c r="F3" s="239" t="s">
        <v>122</v>
      </c>
      <c r="G3" s="239" t="s">
        <v>123</v>
      </c>
      <c r="H3" s="239" t="s">
        <v>124</v>
      </c>
    </row>
    <row r="4" spans="1:8" ht="13.5" thickBot="1">
      <c r="A4" s="243"/>
      <c r="B4" s="240"/>
      <c r="C4" s="240"/>
      <c r="D4" s="240"/>
      <c r="E4" s="240"/>
      <c r="F4" s="240"/>
      <c r="G4" s="240"/>
      <c r="H4" s="240"/>
    </row>
    <row r="5" spans="1:8" ht="13.5" thickBot="1">
      <c r="A5" s="96" t="s">
        <v>125</v>
      </c>
      <c r="B5" s="97">
        <f>B6+B9+B14</f>
        <v>402252.95</v>
      </c>
      <c r="C5" s="97">
        <f aca="true" t="shared" si="0" ref="C5:H5">C6+C9+C14</f>
        <v>402254.95</v>
      </c>
      <c r="D5" s="98">
        <f t="shared" si="0"/>
        <v>406230</v>
      </c>
      <c r="E5" s="99">
        <f t="shared" si="0"/>
        <v>403708</v>
      </c>
      <c r="F5" s="100">
        <f t="shared" si="0"/>
        <v>378200</v>
      </c>
      <c r="G5" s="97">
        <f t="shared" si="0"/>
        <v>378200</v>
      </c>
      <c r="H5" s="101">
        <f t="shared" si="0"/>
        <v>378200</v>
      </c>
    </row>
    <row r="6" spans="1:8" ht="15" customHeight="1">
      <c r="A6" s="102" t="s">
        <v>126</v>
      </c>
      <c r="B6" s="103">
        <f aca="true" t="shared" si="1" ref="B6:H7">B7</f>
        <v>271216</v>
      </c>
      <c r="C6" s="103">
        <f t="shared" si="1"/>
        <v>271217</v>
      </c>
      <c r="D6" s="104">
        <f t="shared" si="1"/>
        <v>278000</v>
      </c>
      <c r="E6" s="105">
        <f t="shared" si="1"/>
        <v>282000</v>
      </c>
      <c r="F6" s="106">
        <f t="shared" si="1"/>
        <v>250000</v>
      </c>
      <c r="G6" s="103">
        <f t="shared" si="1"/>
        <v>250000</v>
      </c>
      <c r="H6" s="107">
        <f t="shared" si="1"/>
        <v>250000</v>
      </c>
    </row>
    <row r="7" spans="1:8" ht="15" customHeight="1">
      <c r="A7" s="108" t="s">
        <v>127</v>
      </c>
      <c r="B7" s="109">
        <f t="shared" si="1"/>
        <v>271216</v>
      </c>
      <c r="C7" s="109">
        <f t="shared" si="1"/>
        <v>271217</v>
      </c>
      <c r="D7" s="110">
        <f t="shared" si="1"/>
        <v>278000</v>
      </c>
      <c r="E7" s="111">
        <f t="shared" si="1"/>
        <v>282000</v>
      </c>
      <c r="F7" s="112">
        <f t="shared" si="1"/>
        <v>250000</v>
      </c>
      <c r="G7" s="109">
        <f t="shared" si="1"/>
        <v>250000</v>
      </c>
      <c r="H7" s="113">
        <f t="shared" si="1"/>
        <v>250000</v>
      </c>
    </row>
    <row r="8" spans="1:8" ht="15" customHeight="1">
      <c r="A8" s="114" t="s">
        <v>128</v>
      </c>
      <c r="B8" s="115">
        <v>271216</v>
      </c>
      <c r="C8" s="115">
        <v>271217</v>
      </c>
      <c r="D8" s="116">
        <v>278000</v>
      </c>
      <c r="E8" s="117">
        <v>282000</v>
      </c>
      <c r="F8" s="118">
        <v>250000</v>
      </c>
      <c r="G8" s="115">
        <v>250000</v>
      </c>
      <c r="H8" s="119">
        <v>250000</v>
      </c>
    </row>
    <row r="9" spans="1:8" ht="15" customHeight="1">
      <c r="A9" s="120" t="s">
        <v>129</v>
      </c>
      <c r="B9" s="121">
        <f aca="true" t="shared" si="2" ref="B9:H9">B10</f>
        <v>92977.71</v>
      </c>
      <c r="C9" s="121">
        <f t="shared" si="2"/>
        <v>92977.71</v>
      </c>
      <c r="D9" s="122">
        <f t="shared" si="2"/>
        <v>86980</v>
      </c>
      <c r="E9" s="123">
        <f t="shared" si="2"/>
        <v>83350</v>
      </c>
      <c r="F9" s="124">
        <f t="shared" si="2"/>
        <v>86980</v>
      </c>
      <c r="G9" s="121">
        <f t="shared" si="2"/>
        <v>86980</v>
      </c>
      <c r="H9" s="125">
        <f t="shared" si="2"/>
        <v>86980</v>
      </c>
    </row>
    <row r="10" spans="1:8" ht="15" customHeight="1">
      <c r="A10" s="108" t="s">
        <v>130</v>
      </c>
      <c r="B10" s="109">
        <f>SUM(B11:B13)</f>
        <v>92977.71</v>
      </c>
      <c r="C10" s="109">
        <f aca="true" t="shared" si="3" ref="C10:H10">SUM(C11:C13)</f>
        <v>92977.71</v>
      </c>
      <c r="D10" s="110">
        <f t="shared" si="3"/>
        <v>86980</v>
      </c>
      <c r="E10" s="111">
        <f t="shared" si="3"/>
        <v>83350</v>
      </c>
      <c r="F10" s="112">
        <f t="shared" si="3"/>
        <v>86980</v>
      </c>
      <c r="G10" s="109">
        <f t="shared" si="3"/>
        <v>86980</v>
      </c>
      <c r="H10" s="113">
        <f t="shared" si="3"/>
        <v>86980</v>
      </c>
    </row>
    <row r="11" spans="1:8" ht="15" customHeight="1">
      <c r="A11" s="114" t="s">
        <v>131</v>
      </c>
      <c r="B11" s="115">
        <v>62787.5</v>
      </c>
      <c r="C11" s="115">
        <v>62787.5</v>
      </c>
      <c r="D11" s="116">
        <v>52600</v>
      </c>
      <c r="E11" s="117">
        <v>50000</v>
      </c>
      <c r="F11" s="118">
        <v>52600</v>
      </c>
      <c r="G11" s="115">
        <v>52600</v>
      </c>
      <c r="H11" s="119">
        <v>52600</v>
      </c>
    </row>
    <row r="12" spans="1:8" ht="15" customHeight="1">
      <c r="A12" s="114" t="s">
        <v>132</v>
      </c>
      <c r="B12" s="115">
        <v>29931</v>
      </c>
      <c r="C12" s="115">
        <v>29931</v>
      </c>
      <c r="D12" s="116">
        <v>34000</v>
      </c>
      <c r="E12" s="117">
        <v>33000</v>
      </c>
      <c r="F12" s="118">
        <v>34000</v>
      </c>
      <c r="G12" s="115">
        <v>34000</v>
      </c>
      <c r="H12" s="119">
        <v>34000</v>
      </c>
    </row>
    <row r="13" spans="1:8" ht="15" customHeight="1">
      <c r="A13" s="114" t="s">
        <v>133</v>
      </c>
      <c r="B13" s="115">
        <v>259.21</v>
      </c>
      <c r="C13" s="115">
        <v>259.21</v>
      </c>
      <c r="D13" s="116">
        <v>380</v>
      </c>
      <c r="E13" s="117">
        <v>350</v>
      </c>
      <c r="F13" s="118">
        <v>380</v>
      </c>
      <c r="G13" s="115">
        <v>380</v>
      </c>
      <c r="H13" s="119">
        <v>380</v>
      </c>
    </row>
    <row r="14" spans="1:8" ht="15" customHeight="1">
      <c r="A14" s="120" t="s">
        <v>134</v>
      </c>
      <c r="B14" s="121">
        <f>B15+B22</f>
        <v>38059.24</v>
      </c>
      <c r="C14" s="121">
        <f aca="true" t="shared" si="4" ref="C14:H14">C15+C22</f>
        <v>38060.24</v>
      </c>
      <c r="D14" s="122">
        <f t="shared" si="4"/>
        <v>41250</v>
      </c>
      <c r="E14" s="123">
        <f t="shared" si="4"/>
        <v>38358</v>
      </c>
      <c r="F14" s="124">
        <f t="shared" si="4"/>
        <v>41220</v>
      </c>
      <c r="G14" s="121">
        <f t="shared" si="4"/>
        <v>41220</v>
      </c>
      <c r="H14" s="125">
        <f t="shared" si="4"/>
        <v>41220</v>
      </c>
    </row>
    <row r="15" spans="1:8" ht="15" customHeight="1">
      <c r="A15" s="108" t="s">
        <v>135</v>
      </c>
      <c r="B15" s="109">
        <f>SUM(B16:B21)</f>
        <v>37529.24</v>
      </c>
      <c r="C15" s="109">
        <f aca="true" t="shared" si="5" ref="C15:H15">SUM(C16:C21)</f>
        <v>37529.24</v>
      </c>
      <c r="D15" s="110">
        <f t="shared" si="5"/>
        <v>40700</v>
      </c>
      <c r="E15" s="111">
        <f t="shared" si="5"/>
        <v>37808</v>
      </c>
      <c r="F15" s="112">
        <f t="shared" si="5"/>
        <v>40670</v>
      </c>
      <c r="G15" s="109">
        <f t="shared" si="5"/>
        <v>40670</v>
      </c>
      <c r="H15" s="113">
        <f t="shared" si="5"/>
        <v>40670</v>
      </c>
    </row>
    <row r="16" spans="1:8" ht="15" customHeight="1">
      <c r="A16" s="114" t="s">
        <v>136</v>
      </c>
      <c r="B16" s="115">
        <v>1416</v>
      </c>
      <c r="C16" s="115">
        <v>1416</v>
      </c>
      <c r="D16" s="116">
        <v>1300</v>
      </c>
      <c r="E16" s="117">
        <v>1550</v>
      </c>
      <c r="F16" s="118">
        <v>1500</v>
      </c>
      <c r="G16" s="115">
        <v>1500</v>
      </c>
      <c r="H16" s="119">
        <v>1500</v>
      </c>
    </row>
    <row r="17" spans="1:8" ht="15" customHeight="1">
      <c r="A17" s="114" t="s">
        <v>137</v>
      </c>
      <c r="B17" s="115">
        <v>93.24</v>
      </c>
      <c r="C17" s="115">
        <v>93.24</v>
      </c>
      <c r="D17" s="116">
        <v>100</v>
      </c>
      <c r="E17" s="117">
        <v>50</v>
      </c>
      <c r="F17" s="118">
        <v>100</v>
      </c>
      <c r="G17" s="115">
        <v>100</v>
      </c>
      <c r="H17" s="119">
        <v>100</v>
      </c>
    </row>
    <row r="18" spans="1:8" ht="15" customHeight="1">
      <c r="A18" s="114" t="s">
        <v>138</v>
      </c>
      <c r="B18" s="115">
        <v>445.68</v>
      </c>
      <c r="C18" s="115">
        <v>445.68</v>
      </c>
      <c r="D18" s="116">
        <v>500</v>
      </c>
      <c r="E18" s="117">
        <v>430</v>
      </c>
      <c r="F18" s="118">
        <v>500</v>
      </c>
      <c r="G18" s="115">
        <v>500</v>
      </c>
      <c r="H18" s="119">
        <v>500</v>
      </c>
    </row>
    <row r="19" spans="1:8" ht="15" customHeight="1">
      <c r="A19" s="126" t="s">
        <v>139</v>
      </c>
      <c r="B19" s="115">
        <v>19796.93</v>
      </c>
      <c r="C19" s="115">
        <v>19796.93</v>
      </c>
      <c r="D19" s="116">
        <v>22800</v>
      </c>
      <c r="E19" s="117">
        <v>20000</v>
      </c>
      <c r="F19" s="118">
        <v>22500</v>
      </c>
      <c r="G19" s="115">
        <v>22500</v>
      </c>
      <c r="H19" s="119">
        <v>22500</v>
      </c>
    </row>
    <row r="20" spans="1:8" ht="15" customHeight="1">
      <c r="A20" s="126" t="s">
        <v>140</v>
      </c>
      <c r="B20" s="115">
        <v>66.39</v>
      </c>
      <c r="C20" s="115">
        <v>66.39</v>
      </c>
      <c r="D20" s="116">
        <v>0</v>
      </c>
      <c r="E20" s="117">
        <v>67</v>
      </c>
      <c r="F20" s="118">
        <v>70</v>
      </c>
      <c r="G20" s="115">
        <v>70</v>
      </c>
      <c r="H20" s="119">
        <v>70</v>
      </c>
    </row>
    <row r="21" spans="1:8" ht="15" customHeight="1">
      <c r="A21" s="114" t="s">
        <v>141</v>
      </c>
      <c r="B21" s="115">
        <v>15711</v>
      </c>
      <c r="C21" s="115">
        <v>15711</v>
      </c>
      <c r="D21" s="116">
        <v>16000</v>
      </c>
      <c r="E21" s="117">
        <v>15711</v>
      </c>
      <c r="F21" s="118">
        <v>16000</v>
      </c>
      <c r="G21" s="115">
        <v>16000</v>
      </c>
      <c r="H21" s="119">
        <v>16000</v>
      </c>
    </row>
    <row r="22" spans="1:8" ht="15" customHeight="1">
      <c r="A22" s="108" t="s">
        <v>142</v>
      </c>
      <c r="B22" s="109">
        <f aca="true" t="shared" si="6" ref="B22:H22">B23</f>
        <v>530</v>
      </c>
      <c r="C22" s="109">
        <f t="shared" si="6"/>
        <v>531</v>
      </c>
      <c r="D22" s="110">
        <f t="shared" si="6"/>
        <v>550</v>
      </c>
      <c r="E22" s="111">
        <f t="shared" si="6"/>
        <v>550</v>
      </c>
      <c r="F22" s="112">
        <f t="shared" si="6"/>
        <v>550</v>
      </c>
      <c r="G22" s="109">
        <f t="shared" si="6"/>
        <v>550</v>
      </c>
      <c r="H22" s="113">
        <f t="shared" si="6"/>
        <v>550</v>
      </c>
    </row>
    <row r="23" spans="1:8" ht="15" customHeight="1" thickBot="1">
      <c r="A23" s="127" t="s">
        <v>143</v>
      </c>
      <c r="B23" s="128">
        <v>530</v>
      </c>
      <c r="C23" s="128">
        <v>531</v>
      </c>
      <c r="D23" s="129">
        <v>550</v>
      </c>
      <c r="E23" s="130">
        <v>550</v>
      </c>
      <c r="F23" s="131">
        <v>550</v>
      </c>
      <c r="G23" s="128">
        <v>550</v>
      </c>
      <c r="H23" s="132">
        <v>550</v>
      </c>
    </row>
    <row r="24" spans="1:8" ht="15" customHeight="1" thickBot="1">
      <c r="A24" s="133" t="s">
        <v>144</v>
      </c>
      <c r="B24" s="134">
        <f>B25+B32+B42+B44</f>
        <v>52093.329999999994</v>
      </c>
      <c r="C24" s="134">
        <f aca="true" t="shared" si="7" ref="C24:H24">C25+C32+C42+C44</f>
        <v>52094.329999999994</v>
      </c>
      <c r="D24" s="135">
        <f t="shared" si="7"/>
        <v>42130</v>
      </c>
      <c r="E24" s="99">
        <f t="shared" si="7"/>
        <v>34432</v>
      </c>
      <c r="F24" s="136">
        <f t="shared" si="7"/>
        <v>49030</v>
      </c>
      <c r="G24" s="134">
        <f t="shared" si="7"/>
        <v>49030</v>
      </c>
      <c r="H24" s="137">
        <f t="shared" si="7"/>
        <v>49030</v>
      </c>
    </row>
    <row r="25" spans="1:8" ht="15" customHeight="1">
      <c r="A25" s="102" t="s">
        <v>145</v>
      </c>
      <c r="B25" s="103">
        <f aca="true" t="shared" si="8" ref="B25:H25">B26</f>
        <v>35309.27</v>
      </c>
      <c r="C25" s="103">
        <f t="shared" si="8"/>
        <v>35309.27</v>
      </c>
      <c r="D25" s="104">
        <f t="shared" si="8"/>
        <v>34580</v>
      </c>
      <c r="E25" s="105">
        <f t="shared" si="8"/>
        <v>28642</v>
      </c>
      <c r="F25" s="106">
        <f t="shared" si="8"/>
        <v>38580</v>
      </c>
      <c r="G25" s="103">
        <f t="shared" si="8"/>
        <v>38580</v>
      </c>
      <c r="H25" s="107">
        <f t="shared" si="8"/>
        <v>38580</v>
      </c>
    </row>
    <row r="26" spans="1:8" ht="15" customHeight="1">
      <c r="A26" s="108" t="s">
        <v>146</v>
      </c>
      <c r="B26" s="109">
        <f>SUM(B27:B30)</f>
        <v>35309.27</v>
      </c>
      <c r="C26" s="109">
        <f>SUM(C27:C30)</f>
        <v>35309.27</v>
      </c>
      <c r="D26" s="110">
        <f>SUM(D27:D31)</f>
        <v>34580</v>
      </c>
      <c r="E26" s="111">
        <f>SUM(E27:E31)</f>
        <v>28642</v>
      </c>
      <c r="F26" s="112">
        <f>SUM(F27:F31)</f>
        <v>38580</v>
      </c>
      <c r="G26" s="109">
        <f>SUM(G27:G31)</f>
        <v>38580</v>
      </c>
      <c r="H26" s="113">
        <f>SUM(H27:H31)</f>
        <v>38580</v>
      </c>
    </row>
    <row r="27" spans="1:8" ht="15" customHeight="1">
      <c r="A27" s="114" t="s">
        <v>147</v>
      </c>
      <c r="B27" s="115">
        <v>13.97</v>
      </c>
      <c r="C27" s="115">
        <v>13.97</v>
      </c>
      <c r="D27" s="116">
        <v>20</v>
      </c>
      <c r="E27" s="117">
        <v>16</v>
      </c>
      <c r="F27" s="118">
        <v>20</v>
      </c>
      <c r="G27" s="115">
        <v>20</v>
      </c>
      <c r="H27" s="119">
        <v>20</v>
      </c>
    </row>
    <row r="28" spans="1:8" ht="15" customHeight="1">
      <c r="A28" s="114" t="s">
        <v>148</v>
      </c>
      <c r="B28" s="115">
        <v>166</v>
      </c>
      <c r="C28" s="115">
        <v>166</v>
      </c>
      <c r="D28" s="116">
        <v>500</v>
      </c>
      <c r="E28" s="130">
        <v>166</v>
      </c>
      <c r="F28" s="131">
        <v>500</v>
      </c>
      <c r="G28" s="128">
        <v>500</v>
      </c>
      <c r="H28" s="132">
        <v>500</v>
      </c>
    </row>
    <row r="29" spans="1:8" ht="15" customHeight="1">
      <c r="A29" s="114" t="s">
        <v>149</v>
      </c>
      <c r="B29" s="115">
        <v>32295.85</v>
      </c>
      <c r="C29" s="115">
        <v>32295.85</v>
      </c>
      <c r="D29" s="116">
        <v>30000</v>
      </c>
      <c r="E29" s="117">
        <v>26000</v>
      </c>
      <c r="F29" s="118">
        <v>35000</v>
      </c>
      <c r="G29" s="115">
        <v>35000</v>
      </c>
      <c r="H29" s="119">
        <v>35000</v>
      </c>
    </row>
    <row r="30" spans="1:8" ht="15" customHeight="1">
      <c r="A30" s="114" t="s">
        <v>150</v>
      </c>
      <c r="B30" s="115">
        <v>2833.45</v>
      </c>
      <c r="C30" s="115">
        <v>2833.45</v>
      </c>
      <c r="D30" s="116">
        <v>4000</v>
      </c>
      <c r="E30" s="138">
        <v>2400</v>
      </c>
      <c r="F30" s="139">
        <v>3000</v>
      </c>
      <c r="G30" s="140">
        <v>3000</v>
      </c>
      <c r="H30" s="141">
        <v>3000</v>
      </c>
    </row>
    <row r="31" spans="1:8" ht="15" customHeight="1">
      <c r="A31" s="114" t="s">
        <v>151</v>
      </c>
      <c r="B31" s="115">
        <v>0</v>
      </c>
      <c r="C31" s="115">
        <v>0</v>
      </c>
      <c r="D31" s="116">
        <v>60</v>
      </c>
      <c r="E31" s="117">
        <v>60</v>
      </c>
      <c r="F31" s="118">
        <v>60</v>
      </c>
      <c r="G31" s="115">
        <v>60</v>
      </c>
      <c r="H31" s="119">
        <v>60</v>
      </c>
    </row>
    <row r="32" spans="1:8" ht="15" customHeight="1">
      <c r="A32" s="120" t="s">
        <v>152</v>
      </c>
      <c r="B32" s="121">
        <f>B33+B37</f>
        <v>8639.06</v>
      </c>
      <c r="C32" s="121">
        <f aca="true" t="shared" si="9" ref="C32:H32">C33+C37</f>
        <v>8639.06</v>
      </c>
      <c r="D32" s="122">
        <f t="shared" si="9"/>
        <v>3250</v>
      </c>
      <c r="E32" s="123">
        <f t="shared" si="9"/>
        <v>2700</v>
      </c>
      <c r="F32" s="124">
        <f t="shared" si="9"/>
        <v>7050</v>
      </c>
      <c r="G32" s="121">
        <f t="shared" si="9"/>
        <v>7050</v>
      </c>
      <c r="H32" s="125">
        <f t="shared" si="9"/>
        <v>7050</v>
      </c>
    </row>
    <row r="33" spans="1:8" ht="15" customHeight="1">
      <c r="A33" s="108" t="s">
        <v>153</v>
      </c>
      <c r="B33" s="109">
        <f>B34+B36</f>
        <v>7406.92</v>
      </c>
      <c r="C33" s="109">
        <f>C34+C36</f>
        <v>7406.92</v>
      </c>
      <c r="D33" s="110">
        <f>D34+D36</f>
        <v>1400</v>
      </c>
      <c r="E33" s="111">
        <f>E34+E36</f>
        <v>1550</v>
      </c>
      <c r="F33" s="112">
        <f>SUM(F34:F36)</f>
        <v>5500</v>
      </c>
      <c r="G33" s="112">
        <f>SUM(G34:G36)</f>
        <v>5500</v>
      </c>
      <c r="H33" s="142">
        <f>SUM(H34:H36)</f>
        <v>5500</v>
      </c>
    </row>
    <row r="34" spans="1:8" ht="15" customHeight="1">
      <c r="A34" s="114" t="s">
        <v>154</v>
      </c>
      <c r="B34" s="115">
        <v>7209.64</v>
      </c>
      <c r="C34" s="115">
        <v>7209.64</v>
      </c>
      <c r="D34" s="116">
        <v>1300</v>
      </c>
      <c r="E34" s="117">
        <v>1450</v>
      </c>
      <c r="F34" s="118">
        <v>2400</v>
      </c>
      <c r="G34" s="115">
        <v>2400</v>
      </c>
      <c r="H34" s="119">
        <v>2400</v>
      </c>
    </row>
    <row r="35" spans="1:8" ht="15" customHeight="1">
      <c r="A35" s="114" t="s">
        <v>155</v>
      </c>
      <c r="B35" s="115">
        <v>0</v>
      </c>
      <c r="C35" s="115">
        <v>0</v>
      </c>
      <c r="D35" s="116">
        <v>3000</v>
      </c>
      <c r="E35" s="117">
        <v>3000</v>
      </c>
      <c r="F35" s="118">
        <v>3000</v>
      </c>
      <c r="G35" s="115">
        <v>3000</v>
      </c>
      <c r="H35" s="119">
        <v>3000</v>
      </c>
    </row>
    <row r="36" spans="1:8" ht="15" customHeight="1">
      <c r="A36" s="126" t="s">
        <v>156</v>
      </c>
      <c r="B36" s="115">
        <v>197.28</v>
      </c>
      <c r="C36" s="115">
        <v>197.28</v>
      </c>
      <c r="D36" s="116">
        <v>100</v>
      </c>
      <c r="E36" s="117">
        <v>100</v>
      </c>
      <c r="F36" s="118">
        <v>100</v>
      </c>
      <c r="G36" s="115">
        <v>100</v>
      </c>
      <c r="H36" s="119">
        <v>100</v>
      </c>
    </row>
    <row r="37" spans="1:8" ht="15" customHeight="1">
      <c r="A37" s="108" t="s">
        <v>157</v>
      </c>
      <c r="B37" s="109">
        <f>SUM(B38:B41)</f>
        <v>1232.1399999999999</v>
      </c>
      <c r="C37" s="109">
        <f aca="true" t="shared" si="10" ref="C37:H37">SUM(C38:C41)</f>
        <v>1232.1399999999999</v>
      </c>
      <c r="D37" s="110">
        <f t="shared" si="10"/>
        <v>1850</v>
      </c>
      <c r="E37" s="111">
        <f t="shared" si="10"/>
        <v>1150</v>
      </c>
      <c r="F37" s="112">
        <f t="shared" si="10"/>
        <v>1550</v>
      </c>
      <c r="G37" s="109">
        <f t="shared" si="10"/>
        <v>1550</v>
      </c>
      <c r="H37" s="113">
        <f t="shared" si="10"/>
        <v>1550</v>
      </c>
    </row>
    <row r="38" spans="1:8" ht="15" customHeight="1">
      <c r="A38" s="114" t="s">
        <v>158</v>
      </c>
      <c r="B38" s="115">
        <v>74.29</v>
      </c>
      <c r="C38" s="115">
        <v>74.29</v>
      </c>
      <c r="D38" s="116">
        <v>150</v>
      </c>
      <c r="E38" s="117">
        <v>50</v>
      </c>
      <c r="F38" s="118">
        <v>150</v>
      </c>
      <c r="G38" s="115">
        <v>150</v>
      </c>
      <c r="H38" s="119">
        <v>150</v>
      </c>
    </row>
    <row r="39" spans="1:8" ht="15" customHeight="1">
      <c r="A39" s="114" t="s">
        <v>159</v>
      </c>
      <c r="B39" s="115">
        <v>517.92</v>
      </c>
      <c r="C39" s="115">
        <v>517.92</v>
      </c>
      <c r="D39" s="116">
        <v>500</v>
      </c>
      <c r="E39" s="117">
        <v>450</v>
      </c>
      <c r="F39" s="118">
        <v>500</v>
      </c>
      <c r="G39" s="115">
        <v>500</v>
      </c>
      <c r="H39" s="119">
        <v>500</v>
      </c>
    </row>
    <row r="40" spans="1:8" ht="15" customHeight="1">
      <c r="A40" s="114" t="s">
        <v>160</v>
      </c>
      <c r="B40" s="115">
        <v>42.93</v>
      </c>
      <c r="C40" s="115">
        <v>42.93</v>
      </c>
      <c r="D40" s="116">
        <v>1000</v>
      </c>
      <c r="E40" s="117">
        <v>250</v>
      </c>
      <c r="F40" s="118">
        <v>500</v>
      </c>
      <c r="G40" s="115">
        <v>500</v>
      </c>
      <c r="H40" s="119">
        <v>500</v>
      </c>
    </row>
    <row r="41" spans="1:8" ht="15" customHeight="1">
      <c r="A41" s="114" t="s">
        <v>161</v>
      </c>
      <c r="B41" s="115">
        <v>597</v>
      </c>
      <c r="C41" s="115">
        <v>597</v>
      </c>
      <c r="D41" s="116">
        <v>200</v>
      </c>
      <c r="E41" s="117">
        <v>400</v>
      </c>
      <c r="F41" s="118">
        <v>400</v>
      </c>
      <c r="G41" s="115">
        <v>400</v>
      </c>
      <c r="H41" s="119">
        <v>400</v>
      </c>
    </row>
    <row r="42" spans="1:8" ht="15" customHeight="1">
      <c r="A42" s="120" t="s">
        <v>162</v>
      </c>
      <c r="B42" s="121">
        <f aca="true" t="shared" si="11" ref="B42:H42">B43</f>
        <v>192.67</v>
      </c>
      <c r="C42" s="121">
        <f t="shared" si="11"/>
        <v>193.67</v>
      </c>
      <c r="D42" s="122">
        <f t="shared" si="11"/>
        <v>300</v>
      </c>
      <c r="E42" s="123">
        <f t="shared" si="11"/>
        <v>300</v>
      </c>
      <c r="F42" s="124">
        <f t="shared" si="11"/>
        <v>200</v>
      </c>
      <c r="G42" s="121">
        <f t="shared" si="11"/>
        <v>200</v>
      </c>
      <c r="H42" s="125">
        <f t="shared" si="11"/>
        <v>200</v>
      </c>
    </row>
    <row r="43" spans="1:8" ht="15" customHeight="1">
      <c r="A43" s="108" t="s">
        <v>163</v>
      </c>
      <c r="B43" s="109">
        <v>192.67</v>
      </c>
      <c r="C43" s="109">
        <v>193.67</v>
      </c>
      <c r="D43" s="110">
        <v>300</v>
      </c>
      <c r="E43" s="111">
        <v>300</v>
      </c>
      <c r="F43" s="112">
        <v>200</v>
      </c>
      <c r="G43" s="109">
        <v>200</v>
      </c>
      <c r="H43" s="113">
        <v>200</v>
      </c>
    </row>
    <row r="44" spans="1:8" ht="15" customHeight="1">
      <c r="A44" s="120" t="s">
        <v>164</v>
      </c>
      <c r="B44" s="121">
        <f aca="true" t="shared" si="12" ref="B44:H44">B45</f>
        <v>7952.33</v>
      </c>
      <c r="C44" s="121">
        <f t="shared" si="12"/>
        <v>7952.33</v>
      </c>
      <c r="D44" s="122">
        <f t="shared" si="12"/>
        <v>4000</v>
      </c>
      <c r="E44" s="123">
        <f t="shared" si="12"/>
        <v>2790</v>
      </c>
      <c r="F44" s="124">
        <f t="shared" si="12"/>
        <v>3200</v>
      </c>
      <c r="G44" s="121">
        <f t="shared" si="12"/>
        <v>3200</v>
      </c>
      <c r="H44" s="125">
        <f t="shared" si="12"/>
        <v>3200</v>
      </c>
    </row>
    <row r="45" spans="1:8" ht="15" customHeight="1">
      <c r="A45" s="108" t="s">
        <v>165</v>
      </c>
      <c r="B45" s="109">
        <f>SUM(B46:B50)</f>
        <v>7952.33</v>
      </c>
      <c r="C45" s="109">
        <f>SUM(C46:C50)</f>
        <v>7952.33</v>
      </c>
      <c r="D45" s="110">
        <f>SUM(D46:D51)</f>
        <v>4000</v>
      </c>
      <c r="E45" s="111">
        <f>SUM(E46:E51)</f>
        <v>2790</v>
      </c>
      <c r="F45" s="112">
        <f>SUM(F46:F51)</f>
        <v>3200</v>
      </c>
      <c r="G45" s="109">
        <f>SUM(G46:G51)</f>
        <v>3200</v>
      </c>
      <c r="H45" s="113">
        <f>SUM(H46:H51)</f>
        <v>3200</v>
      </c>
    </row>
    <row r="46" spans="1:8" ht="15" customHeight="1">
      <c r="A46" s="114" t="s">
        <v>166</v>
      </c>
      <c r="B46" s="115">
        <v>161.82</v>
      </c>
      <c r="C46" s="115">
        <v>161.82</v>
      </c>
      <c r="D46" s="116">
        <v>150</v>
      </c>
      <c r="E46" s="117">
        <v>150</v>
      </c>
      <c r="F46" s="118">
        <v>150</v>
      </c>
      <c r="G46" s="115">
        <v>150</v>
      </c>
      <c r="H46" s="119">
        <v>150</v>
      </c>
    </row>
    <row r="47" spans="1:8" ht="15" customHeight="1">
      <c r="A47" s="114" t="s">
        <v>167</v>
      </c>
      <c r="B47" s="115">
        <v>3000.01</v>
      </c>
      <c r="C47" s="115">
        <v>3000.01</v>
      </c>
      <c r="D47" s="116">
        <v>3000</v>
      </c>
      <c r="E47" s="117">
        <v>2000</v>
      </c>
      <c r="F47" s="118">
        <v>2000</v>
      </c>
      <c r="G47" s="115">
        <v>2000</v>
      </c>
      <c r="H47" s="119">
        <v>2000</v>
      </c>
    </row>
    <row r="48" spans="1:8" ht="15" customHeight="1">
      <c r="A48" s="114" t="s">
        <v>168</v>
      </c>
      <c r="B48" s="115">
        <v>120</v>
      </c>
      <c r="C48" s="115">
        <v>120</v>
      </c>
      <c r="D48" s="116">
        <v>50</v>
      </c>
      <c r="E48" s="117">
        <v>100</v>
      </c>
      <c r="F48" s="118">
        <v>50</v>
      </c>
      <c r="G48" s="115">
        <v>50</v>
      </c>
      <c r="H48" s="119">
        <v>50</v>
      </c>
    </row>
    <row r="49" spans="1:8" ht="15" customHeight="1">
      <c r="A49" s="127" t="s">
        <v>169</v>
      </c>
      <c r="B49" s="128">
        <v>190</v>
      </c>
      <c r="C49" s="128">
        <v>190</v>
      </c>
      <c r="D49" s="129">
        <v>200</v>
      </c>
      <c r="E49" s="130">
        <v>90</v>
      </c>
      <c r="F49" s="131">
        <v>200</v>
      </c>
      <c r="G49" s="128">
        <v>200</v>
      </c>
      <c r="H49" s="132">
        <v>200</v>
      </c>
    </row>
    <row r="50" spans="1:8" ht="15" customHeight="1">
      <c r="A50" s="114" t="s">
        <v>170</v>
      </c>
      <c r="B50" s="115">
        <v>4480.5</v>
      </c>
      <c r="C50" s="115">
        <v>4480.5</v>
      </c>
      <c r="D50" s="116">
        <v>0</v>
      </c>
      <c r="E50" s="117">
        <v>0</v>
      </c>
      <c r="F50" s="118">
        <v>0</v>
      </c>
      <c r="G50" s="115">
        <v>0</v>
      </c>
      <c r="H50" s="119">
        <v>0</v>
      </c>
    </row>
    <row r="51" spans="1:8" ht="15" customHeight="1" thickBot="1">
      <c r="A51" s="143" t="s">
        <v>171</v>
      </c>
      <c r="B51" s="144"/>
      <c r="C51" s="144"/>
      <c r="D51" s="145">
        <v>600</v>
      </c>
      <c r="E51" s="146">
        <v>450</v>
      </c>
      <c r="F51" s="147">
        <v>800</v>
      </c>
      <c r="G51" s="144">
        <v>800</v>
      </c>
      <c r="H51" s="148">
        <v>800</v>
      </c>
    </row>
    <row r="52" spans="1:8" ht="15" customHeight="1" thickBot="1">
      <c r="A52" s="133" t="s">
        <v>172</v>
      </c>
      <c r="B52" s="134">
        <f aca="true" t="shared" si="13" ref="B52:H52">B53</f>
        <v>509535.88</v>
      </c>
      <c r="C52" s="134">
        <f t="shared" si="13"/>
        <v>509536.88</v>
      </c>
      <c r="D52" s="135">
        <f t="shared" si="13"/>
        <v>460700</v>
      </c>
      <c r="E52" s="99">
        <f t="shared" si="13"/>
        <v>497764</v>
      </c>
      <c r="F52" s="136">
        <f t="shared" si="13"/>
        <v>497481</v>
      </c>
      <c r="G52" s="134">
        <f t="shared" si="13"/>
        <v>497481</v>
      </c>
      <c r="H52" s="137">
        <f t="shared" si="13"/>
        <v>497481</v>
      </c>
    </row>
    <row r="53" spans="1:8" ht="15" customHeight="1">
      <c r="A53" s="102" t="s">
        <v>173</v>
      </c>
      <c r="B53" s="103">
        <f>B54+B68</f>
        <v>509535.88</v>
      </c>
      <c r="C53" s="103">
        <f aca="true" t="shared" si="14" ref="C53:H53">C54+C68</f>
        <v>509536.88</v>
      </c>
      <c r="D53" s="104">
        <f t="shared" si="14"/>
        <v>460700</v>
      </c>
      <c r="E53" s="105">
        <f t="shared" si="14"/>
        <v>497764</v>
      </c>
      <c r="F53" s="106">
        <f t="shared" si="14"/>
        <v>497481</v>
      </c>
      <c r="G53" s="103">
        <f t="shared" si="14"/>
        <v>497481</v>
      </c>
      <c r="H53" s="107">
        <f t="shared" si="14"/>
        <v>497481</v>
      </c>
    </row>
    <row r="54" spans="1:8" ht="15" customHeight="1">
      <c r="A54" s="108" t="s">
        <v>174</v>
      </c>
      <c r="B54" s="109">
        <f>SUM(B55:B67)</f>
        <v>507908.88</v>
      </c>
      <c r="C54" s="109">
        <f>SUM(C55:C67)</f>
        <v>507908.88</v>
      </c>
      <c r="D54" s="110">
        <f>SUM(D55:D64)</f>
        <v>460100</v>
      </c>
      <c r="E54" s="111">
        <f>SUM(E55:E64)</f>
        <v>496356</v>
      </c>
      <c r="F54" s="112">
        <f>SUM(F55:F64)</f>
        <v>496481</v>
      </c>
      <c r="G54" s="109">
        <f>SUM(G55:G64)</f>
        <v>496481</v>
      </c>
      <c r="H54" s="113">
        <f>SUM(H55:H64)</f>
        <v>496481</v>
      </c>
    </row>
    <row r="55" spans="1:8" ht="15" customHeight="1">
      <c r="A55" s="114" t="s">
        <v>175</v>
      </c>
      <c r="B55" s="115">
        <v>341281</v>
      </c>
      <c r="C55" s="115">
        <v>341281</v>
      </c>
      <c r="D55" s="116">
        <v>336000</v>
      </c>
      <c r="E55" s="117">
        <v>348081</v>
      </c>
      <c r="F55" s="118">
        <v>342081</v>
      </c>
      <c r="G55" s="115">
        <v>342081</v>
      </c>
      <c r="H55" s="119">
        <v>342081</v>
      </c>
    </row>
    <row r="56" spans="1:8" ht="15" customHeight="1">
      <c r="A56" s="114" t="s">
        <v>176</v>
      </c>
      <c r="B56" s="115">
        <v>0</v>
      </c>
      <c r="C56" s="115">
        <v>0</v>
      </c>
      <c r="D56" s="116">
        <v>0</v>
      </c>
      <c r="E56" s="117">
        <v>0</v>
      </c>
      <c r="F56" s="118">
        <v>13500</v>
      </c>
      <c r="G56" s="115">
        <v>13500</v>
      </c>
      <c r="H56" s="119">
        <v>13500</v>
      </c>
    </row>
    <row r="57" spans="1:8" ht="15" customHeight="1">
      <c r="A57" s="114" t="s">
        <v>177</v>
      </c>
      <c r="B57" s="115">
        <v>1082.92</v>
      </c>
      <c r="C57" s="115">
        <v>1082.92</v>
      </c>
      <c r="D57" s="116">
        <v>1800</v>
      </c>
      <c r="E57" s="117">
        <v>1100</v>
      </c>
      <c r="F57" s="149">
        <v>600</v>
      </c>
      <c r="G57" s="149">
        <v>600</v>
      </c>
      <c r="H57" s="149">
        <v>600</v>
      </c>
    </row>
    <row r="58" spans="1:8" ht="15" customHeight="1">
      <c r="A58" s="114" t="s">
        <v>178</v>
      </c>
      <c r="B58" s="115">
        <v>1791</v>
      </c>
      <c r="C58" s="115">
        <v>1791</v>
      </c>
      <c r="D58" s="116">
        <v>1800</v>
      </c>
      <c r="E58" s="117">
        <v>1791</v>
      </c>
      <c r="F58" s="149">
        <v>2800</v>
      </c>
      <c r="G58" s="149">
        <v>2800</v>
      </c>
      <c r="H58" s="149">
        <v>2800</v>
      </c>
    </row>
    <row r="59" spans="1:8" ht="15" customHeight="1">
      <c r="A59" s="114" t="s">
        <v>179</v>
      </c>
      <c r="B59" s="115">
        <v>1860</v>
      </c>
      <c r="C59" s="115">
        <v>1860</v>
      </c>
      <c r="D59" s="116">
        <v>3000</v>
      </c>
      <c r="E59" s="117">
        <v>1860</v>
      </c>
      <c r="F59" s="118">
        <v>3000</v>
      </c>
      <c r="G59" s="115">
        <v>3000</v>
      </c>
      <c r="H59" s="119">
        <v>3000</v>
      </c>
    </row>
    <row r="60" spans="1:8" ht="15" customHeight="1">
      <c r="A60" s="150" t="s">
        <v>180</v>
      </c>
      <c r="B60" s="140">
        <v>0</v>
      </c>
      <c r="C60" s="140">
        <v>0</v>
      </c>
      <c r="D60" s="151">
        <v>0</v>
      </c>
      <c r="E60" s="138">
        <v>0</v>
      </c>
      <c r="F60" s="139">
        <v>0</v>
      </c>
      <c r="G60" s="140">
        <v>0</v>
      </c>
      <c r="H60" s="141">
        <v>0</v>
      </c>
    </row>
    <row r="61" spans="1:8" ht="15" customHeight="1">
      <c r="A61" s="114" t="s">
        <v>181</v>
      </c>
      <c r="B61" s="115">
        <v>438.9</v>
      </c>
      <c r="C61" s="115">
        <v>438.9</v>
      </c>
      <c r="D61" s="116">
        <v>500</v>
      </c>
      <c r="E61" s="117">
        <v>500</v>
      </c>
      <c r="F61" s="118">
        <v>500</v>
      </c>
      <c r="G61" s="115">
        <v>500</v>
      </c>
      <c r="H61" s="119">
        <v>500</v>
      </c>
    </row>
    <row r="62" spans="1:8" ht="15" customHeight="1">
      <c r="A62" s="114" t="s">
        <v>182</v>
      </c>
      <c r="B62" s="115">
        <v>1491</v>
      </c>
      <c r="C62" s="115">
        <v>1491</v>
      </c>
      <c r="D62" s="116">
        <v>0</v>
      </c>
      <c r="E62" s="117">
        <v>824</v>
      </c>
      <c r="F62" s="118">
        <v>0</v>
      </c>
      <c r="G62" s="115">
        <v>0</v>
      </c>
      <c r="H62" s="119">
        <v>0</v>
      </c>
    </row>
    <row r="63" spans="1:8" ht="15" customHeight="1">
      <c r="A63" s="114" t="s">
        <v>183</v>
      </c>
      <c r="B63" s="115">
        <v>9120.06</v>
      </c>
      <c r="C63" s="115">
        <v>9120.06</v>
      </c>
      <c r="D63" s="116">
        <v>2000</v>
      </c>
      <c r="E63" s="117">
        <v>3000</v>
      </c>
      <c r="F63" s="118">
        <v>2000</v>
      </c>
      <c r="G63" s="115">
        <v>2000</v>
      </c>
      <c r="H63" s="119">
        <v>2000</v>
      </c>
    </row>
    <row r="64" spans="1:8" ht="15" customHeight="1">
      <c r="A64" s="126" t="s">
        <v>184</v>
      </c>
      <c r="B64" s="115">
        <v>139716</v>
      </c>
      <c r="C64" s="115">
        <v>139716</v>
      </c>
      <c r="D64" s="116">
        <v>115000</v>
      </c>
      <c r="E64" s="117">
        <v>139200</v>
      </c>
      <c r="F64" s="149">
        <v>132000</v>
      </c>
      <c r="G64" s="149">
        <v>132000</v>
      </c>
      <c r="H64" s="149">
        <v>132000</v>
      </c>
    </row>
    <row r="65" spans="1:8" ht="15" customHeight="1">
      <c r="A65" s="126" t="s">
        <v>185</v>
      </c>
      <c r="B65" s="115">
        <v>9356</v>
      </c>
      <c r="C65" s="115">
        <v>9356</v>
      </c>
      <c r="D65" s="116"/>
      <c r="E65" s="117"/>
      <c r="F65" s="118"/>
      <c r="G65" s="115"/>
      <c r="H65" s="119"/>
    </row>
    <row r="66" spans="1:8" ht="15" customHeight="1">
      <c r="A66" s="126" t="s">
        <v>186</v>
      </c>
      <c r="B66" s="115">
        <v>600</v>
      </c>
      <c r="C66" s="115">
        <v>600</v>
      </c>
      <c r="D66" s="116">
        <v>0</v>
      </c>
      <c r="E66" s="117">
        <v>345</v>
      </c>
      <c r="F66" s="118">
        <v>0</v>
      </c>
      <c r="G66" s="115">
        <v>0</v>
      </c>
      <c r="H66" s="119"/>
    </row>
    <row r="67" spans="1:8" ht="15" customHeight="1">
      <c r="A67" s="126" t="s">
        <v>187</v>
      </c>
      <c r="B67" s="115">
        <v>1172</v>
      </c>
      <c r="C67" s="115">
        <v>1172</v>
      </c>
      <c r="D67" s="116"/>
      <c r="E67" s="117">
        <v>861</v>
      </c>
      <c r="F67" s="118"/>
      <c r="G67" s="115"/>
      <c r="H67" s="119"/>
    </row>
    <row r="68" spans="1:8" ht="15" customHeight="1">
      <c r="A68" s="108" t="s">
        <v>188</v>
      </c>
      <c r="B68" s="109">
        <f aca="true" t="shared" si="15" ref="B68:H68">SUM(B69:B69)</f>
        <v>1627</v>
      </c>
      <c r="C68" s="109">
        <f t="shared" si="15"/>
        <v>1628</v>
      </c>
      <c r="D68" s="110">
        <f t="shared" si="15"/>
        <v>600</v>
      </c>
      <c r="E68" s="111">
        <f t="shared" si="15"/>
        <v>1408</v>
      </c>
      <c r="F68" s="112">
        <f t="shared" si="15"/>
        <v>1000</v>
      </c>
      <c r="G68" s="109">
        <f t="shared" si="15"/>
        <v>1000</v>
      </c>
      <c r="H68" s="113">
        <f t="shared" si="15"/>
        <v>1000</v>
      </c>
    </row>
    <row r="69" spans="1:8" ht="15" customHeight="1" thickBot="1">
      <c r="A69" s="152" t="s">
        <v>189</v>
      </c>
      <c r="B69" s="128">
        <v>1627</v>
      </c>
      <c r="C69" s="128">
        <v>1628</v>
      </c>
      <c r="D69" s="129">
        <v>600</v>
      </c>
      <c r="E69" s="130">
        <v>1408</v>
      </c>
      <c r="F69" s="131">
        <v>1000</v>
      </c>
      <c r="G69" s="128">
        <v>1000</v>
      </c>
      <c r="H69" s="132">
        <v>1000</v>
      </c>
    </row>
    <row r="70" spans="1:8" ht="15" customHeight="1" thickBot="1">
      <c r="A70" s="153" t="s">
        <v>93</v>
      </c>
      <c r="B70" s="134">
        <f>B5+B24+B52</f>
        <v>963882.16</v>
      </c>
      <c r="C70" s="134">
        <f aca="true" t="shared" si="16" ref="C70:H70">C5+C24+C52</f>
        <v>963886.16</v>
      </c>
      <c r="D70" s="135">
        <f t="shared" si="16"/>
        <v>909060</v>
      </c>
      <c r="E70" s="99">
        <f t="shared" si="16"/>
        <v>935904</v>
      </c>
      <c r="F70" s="136">
        <f t="shared" si="16"/>
        <v>924711</v>
      </c>
      <c r="G70" s="134">
        <f t="shared" si="16"/>
        <v>924711</v>
      </c>
      <c r="H70" s="137">
        <f t="shared" si="16"/>
        <v>924711</v>
      </c>
    </row>
    <row r="71" spans="1:8" ht="15" customHeight="1">
      <c r="A71" s="154" t="s">
        <v>180</v>
      </c>
      <c r="B71" s="155">
        <v>0</v>
      </c>
      <c r="C71" s="155">
        <v>0</v>
      </c>
      <c r="D71" s="156">
        <v>0</v>
      </c>
      <c r="E71" s="157">
        <v>605638</v>
      </c>
      <c r="F71" s="158">
        <v>0</v>
      </c>
      <c r="G71" s="155">
        <v>0</v>
      </c>
      <c r="H71" s="159">
        <v>0</v>
      </c>
    </row>
    <row r="72" spans="1:8" ht="15" customHeight="1">
      <c r="A72" s="114" t="s">
        <v>190</v>
      </c>
      <c r="B72" s="115">
        <v>161981</v>
      </c>
      <c r="C72" s="115">
        <v>161981</v>
      </c>
      <c r="D72" s="116">
        <v>0</v>
      </c>
      <c r="E72" s="117">
        <v>197780</v>
      </c>
      <c r="F72" s="118">
        <v>172000</v>
      </c>
      <c r="G72" s="115">
        <v>200000</v>
      </c>
      <c r="H72" s="119">
        <v>200000</v>
      </c>
    </row>
    <row r="73" spans="1:8" ht="15" customHeight="1">
      <c r="A73" s="114" t="s">
        <v>191</v>
      </c>
      <c r="B73" s="115">
        <v>73247</v>
      </c>
      <c r="C73" s="115">
        <v>73247</v>
      </c>
      <c r="D73" s="116">
        <v>0</v>
      </c>
      <c r="E73" s="117">
        <v>0</v>
      </c>
      <c r="F73" s="118"/>
      <c r="G73" s="115"/>
      <c r="H73" s="119"/>
    </row>
    <row r="74" spans="1:8" ht="15" customHeight="1">
      <c r="A74" s="114" t="s">
        <v>192</v>
      </c>
      <c r="B74" s="115">
        <v>78093</v>
      </c>
      <c r="C74" s="115">
        <v>78093</v>
      </c>
      <c r="D74" s="116">
        <v>0</v>
      </c>
      <c r="E74" s="117">
        <v>0</v>
      </c>
      <c r="F74" s="118"/>
      <c r="G74" s="115"/>
      <c r="H74" s="119"/>
    </row>
    <row r="75" spans="1:8" ht="15" customHeight="1">
      <c r="A75" s="114" t="s">
        <v>193</v>
      </c>
      <c r="B75" s="115">
        <v>0</v>
      </c>
      <c r="C75" s="115">
        <v>0</v>
      </c>
      <c r="D75" s="116">
        <v>0</v>
      </c>
      <c r="E75" s="117">
        <v>27334</v>
      </c>
      <c r="F75" s="118"/>
      <c r="G75" s="115"/>
      <c r="H75" s="119"/>
    </row>
    <row r="76" spans="1:8" ht="15" customHeight="1" thickBot="1">
      <c r="A76" s="114" t="s">
        <v>194</v>
      </c>
      <c r="B76" s="114">
        <v>0</v>
      </c>
      <c r="C76" s="114">
        <v>0</v>
      </c>
      <c r="D76" s="160">
        <v>0</v>
      </c>
      <c r="E76" s="161">
        <v>1742</v>
      </c>
      <c r="F76" s="162"/>
      <c r="G76" s="163"/>
      <c r="H76" s="164"/>
    </row>
    <row r="77" spans="1:8" ht="15" customHeight="1" thickBot="1">
      <c r="A77" s="165" t="s">
        <v>195</v>
      </c>
      <c r="B77" s="166">
        <f>SUM(B71:B76)</f>
        <v>313321</v>
      </c>
      <c r="C77" s="166">
        <f>SUM(C71:C76)</f>
        <v>313321</v>
      </c>
      <c r="D77" s="167">
        <f>SUM(D71:D76)</f>
        <v>0</v>
      </c>
      <c r="E77" s="168">
        <f>SUM(E71:E76)</f>
        <v>832494</v>
      </c>
      <c r="F77" s="169">
        <f>SUM(F71:F72)</f>
        <v>172000</v>
      </c>
      <c r="G77" s="166">
        <f>SUM(G71:G72)</f>
        <v>200000</v>
      </c>
      <c r="H77" s="170">
        <f>SUM(H71:H72)</f>
        <v>200000</v>
      </c>
    </row>
    <row r="78" spans="1:8" ht="15" customHeight="1">
      <c r="A78" s="150" t="s">
        <v>196</v>
      </c>
      <c r="B78" s="140">
        <v>0</v>
      </c>
      <c r="C78" s="140">
        <v>0</v>
      </c>
      <c r="D78" s="151">
        <v>0</v>
      </c>
      <c r="E78" s="138">
        <v>10056</v>
      </c>
      <c r="F78" s="139">
        <v>0</v>
      </c>
      <c r="G78" s="140">
        <v>0</v>
      </c>
      <c r="H78" s="141">
        <v>0</v>
      </c>
    </row>
    <row r="79" spans="1:8" ht="15" customHeight="1" thickBot="1">
      <c r="A79" s="171" t="s">
        <v>197</v>
      </c>
      <c r="B79" s="128">
        <v>0</v>
      </c>
      <c r="C79" s="128">
        <v>0</v>
      </c>
      <c r="D79" s="129">
        <v>0</v>
      </c>
      <c r="E79" s="130">
        <v>20000</v>
      </c>
      <c r="F79" s="131">
        <v>0</v>
      </c>
      <c r="G79" s="128">
        <v>0</v>
      </c>
      <c r="H79" s="132">
        <v>0</v>
      </c>
    </row>
    <row r="80" spans="1:8" ht="15" customHeight="1" thickBot="1">
      <c r="A80" s="172" t="s">
        <v>198</v>
      </c>
      <c r="B80" s="173">
        <f aca="true" t="shared" si="17" ref="B80:H80">B78+B79</f>
        <v>0</v>
      </c>
      <c r="C80" s="173">
        <f t="shared" si="17"/>
        <v>0</v>
      </c>
      <c r="D80" s="174">
        <f t="shared" si="17"/>
        <v>0</v>
      </c>
      <c r="E80" s="175">
        <f t="shared" si="17"/>
        <v>30056</v>
      </c>
      <c r="F80" s="176">
        <f t="shared" si="17"/>
        <v>0</v>
      </c>
      <c r="G80" s="173">
        <f t="shared" si="17"/>
        <v>0</v>
      </c>
      <c r="H80" s="177">
        <f t="shared" si="17"/>
        <v>0</v>
      </c>
    </row>
    <row r="81" spans="1:8" ht="15" customHeight="1" thickBot="1">
      <c r="A81" s="178" t="s">
        <v>199</v>
      </c>
      <c r="B81" s="179">
        <f aca="true" t="shared" si="18" ref="B81:H81">B70+B77+B80</f>
        <v>1277203.1600000001</v>
      </c>
      <c r="C81" s="179">
        <f t="shared" si="18"/>
        <v>1277207.1600000001</v>
      </c>
      <c r="D81" s="180">
        <f t="shared" si="18"/>
        <v>909060</v>
      </c>
      <c r="E81" s="181">
        <f t="shared" si="18"/>
        <v>1798454</v>
      </c>
      <c r="F81" s="182">
        <f t="shared" si="18"/>
        <v>1096711</v>
      </c>
      <c r="G81" s="179">
        <f t="shared" si="18"/>
        <v>1124711</v>
      </c>
      <c r="H81" s="183">
        <f t="shared" si="18"/>
        <v>1124711</v>
      </c>
    </row>
    <row r="82" spans="1:8" ht="15" customHeight="1" thickBot="1">
      <c r="A82" s="184" t="s">
        <v>200</v>
      </c>
      <c r="B82" s="185"/>
      <c r="C82" s="185"/>
      <c r="D82" s="186">
        <v>0</v>
      </c>
      <c r="E82" s="187">
        <v>4500</v>
      </c>
      <c r="F82" s="188">
        <v>6500</v>
      </c>
      <c r="G82" s="185">
        <v>6500</v>
      </c>
      <c r="H82" s="189">
        <v>6500</v>
      </c>
    </row>
    <row r="83" spans="1:8" ht="15" customHeight="1" thickBot="1">
      <c r="A83" s="190" t="s">
        <v>201</v>
      </c>
      <c r="B83" s="191">
        <f aca="true" t="shared" si="19" ref="B83:H83">B81+B82</f>
        <v>1277203.1600000001</v>
      </c>
      <c r="C83" s="191">
        <f t="shared" si="19"/>
        <v>1277207.1600000001</v>
      </c>
      <c r="D83" s="192">
        <f t="shared" si="19"/>
        <v>909060</v>
      </c>
      <c r="E83" s="193">
        <f t="shared" si="19"/>
        <v>1802954</v>
      </c>
      <c r="F83" s="194">
        <f t="shared" si="19"/>
        <v>1103211</v>
      </c>
      <c r="G83" s="191">
        <f t="shared" si="19"/>
        <v>1131211</v>
      </c>
      <c r="H83" s="195">
        <f t="shared" si="19"/>
        <v>1131211</v>
      </c>
    </row>
    <row r="84" spans="1:8" ht="12.75">
      <c r="A84" s="196"/>
      <c r="B84" s="196"/>
      <c r="C84" s="197"/>
      <c r="D84" s="197"/>
      <c r="E84" s="197"/>
      <c r="F84" s="198"/>
      <c r="G84" s="196"/>
      <c r="H84" s="196"/>
    </row>
    <row r="85" spans="1:8" ht="12.75">
      <c r="A85" s="196"/>
      <c r="B85" s="196"/>
      <c r="C85" s="196"/>
      <c r="D85" s="196"/>
      <c r="E85" s="196"/>
      <c r="F85" s="198"/>
      <c r="G85" s="196"/>
      <c r="H85" s="196"/>
    </row>
    <row r="86" spans="1:8" ht="12.75">
      <c r="A86" s="196"/>
      <c r="B86" s="196"/>
      <c r="C86" s="196"/>
      <c r="D86" s="196"/>
      <c r="E86" s="196"/>
      <c r="F86" s="198"/>
      <c r="G86" s="196"/>
      <c r="H86" s="196"/>
    </row>
    <row r="87" spans="1:8" ht="12.75">
      <c r="A87" s="196"/>
      <c r="B87" s="196"/>
      <c r="C87" s="196"/>
      <c r="D87" s="196"/>
      <c r="E87" s="196"/>
      <c r="F87" s="198"/>
      <c r="G87" s="196"/>
      <c r="H87" s="196"/>
    </row>
    <row r="88" spans="1:8" ht="12.75">
      <c r="A88" s="196"/>
      <c r="B88" s="196"/>
      <c r="C88" s="196"/>
      <c r="D88" s="196"/>
      <c r="E88" s="196"/>
      <c r="F88" s="198"/>
      <c r="G88" s="196"/>
      <c r="H88" s="196"/>
    </row>
    <row r="89" spans="1:8" ht="12.75">
      <c r="A89" s="196"/>
      <c r="B89" s="196"/>
      <c r="C89" s="196"/>
      <c r="D89" s="196"/>
      <c r="E89" s="196"/>
      <c r="F89" s="198"/>
      <c r="G89" s="196"/>
      <c r="H89" s="196"/>
    </row>
    <row r="90" spans="1:8" ht="12.75">
      <c r="A90" s="196"/>
      <c r="B90" s="196"/>
      <c r="C90" s="196"/>
      <c r="D90" s="196"/>
      <c r="E90" s="196"/>
      <c r="F90" s="198"/>
      <c r="G90" s="196"/>
      <c r="H90" s="196"/>
    </row>
    <row r="91" spans="1:8" ht="12.75">
      <c r="A91" s="196"/>
      <c r="B91" s="196"/>
      <c r="C91" s="196"/>
      <c r="D91" s="196"/>
      <c r="E91" s="196"/>
      <c r="F91" s="198"/>
      <c r="G91" s="196"/>
      <c r="H91" s="196"/>
    </row>
    <row r="92" spans="1:8" ht="12.75">
      <c r="A92" s="196"/>
      <c r="B92" s="196"/>
      <c r="C92" s="196"/>
      <c r="D92" s="196"/>
      <c r="E92" s="196"/>
      <c r="F92" s="198"/>
      <c r="G92" s="196"/>
      <c r="H92" s="196"/>
    </row>
    <row r="93" spans="1:8" ht="12.75">
      <c r="A93" s="196"/>
      <c r="B93" s="196"/>
      <c r="C93" s="196"/>
      <c r="D93" s="196"/>
      <c r="E93" s="196"/>
      <c r="F93" s="198"/>
      <c r="G93" s="196"/>
      <c r="H93" s="196"/>
    </row>
    <row r="94" spans="1:8" ht="12.75">
      <c r="A94" s="196"/>
      <c r="B94" s="196"/>
      <c r="C94" s="196"/>
      <c r="D94" s="196"/>
      <c r="E94" s="196"/>
      <c r="F94" s="198"/>
      <c r="G94" s="196"/>
      <c r="H94" s="196"/>
    </row>
    <row r="95" spans="1:8" ht="12.75">
      <c r="A95" s="196"/>
      <c r="B95" s="196"/>
      <c r="C95" s="196"/>
      <c r="D95" s="196"/>
      <c r="E95" s="196"/>
      <c r="F95" s="198"/>
      <c r="G95" s="196"/>
      <c r="H95" s="196"/>
    </row>
    <row r="96" spans="1:8" ht="12.75">
      <c r="A96" s="196"/>
      <c r="B96" s="196"/>
      <c r="C96" s="196"/>
      <c r="D96" s="196"/>
      <c r="E96" s="196"/>
      <c r="F96" s="198"/>
      <c r="G96" s="196"/>
      <c r="H96" s="196"/>
    </row>
    <row r="97" spans="1:8" ht="12.75">
      <c r="A97" s="196"/>
      <c r="B97" s="196"/>
      <c r="C97" s="196"/>
      <c r="D97" s="196"/>
      <c r="E97" s="196"/>
      <c r="F97" s="198"/>
      <c r="G97" s="196"/>
      <c r="H97" s="196"/>
    </row>
    <row r="98" spans="1:8" ht="12.75">
      <c r="A98" s="196"/>
      <c r="B98" s="196"/>
      <c r="C98" s="196"/>
      <c r="D98" s="196"/>
      <c r="E98" s="196"/>
      <c r="F98" s="198"/>
      <c r="G98" s="196"/>
      <c r="H98" s="196"/>
    </row>
    <row r="99" spans="1:8" ht="12.75">
      <c r="A99" s="196"/>
      <c r="B99" s="196"/>
      <c r="C99" s="196"/>
      <c r="D99" s="196"/>
      <c r="E99" s="196"/>
      <c r="F99" s="198"/>
      <c r="G99" s="196"/>
      <c r="H99" s="196"/>
    </row>
    <row r="100" spans="1:8" ht="12.75">
      <c r="A100" s="196"/>
      <c r="B100" s="196"/>
      <c r="C100" s="196"/>
      <c r="D100" s="196"/>
      <c r="E100" s="196"/>
      <c r="F100" s="198"/>
      <c r="G100" s="196"/>
      <c r="H100" s="196"/>
    </row>
    <row r="101" spans="1:8" ht="12.75">
      <c r="A101" s="196"/>
      <c r="B101" s="196"/>
      <c r="C101" s="196"/>
      <c r="D101" s="196"/>
      <c r="E101" s="196"/>
      <c r="F101" s="198"/>
      <c r="G101" s="196"/>
      <c r="H101" s="196"/>
    </row>
    <row r="102" spans="1:8" ht="12.75">
      <c r="A102" s="196"/>
      <c r="B102" s="196"/>
      <c r="C102" s="196"/>
      <c r="D102" s="196"/>
      <c r="E102" s="196"/>
      <c r="F102" s="198"/>
      <c r="G102" s="196"/>
      <c r="H102" s="196"/>
    </row>
    <row r="103" spans="1:8" ht="12.75">
      <c r="A103" s="196"/>
      <c r="B103" s="196"/>
      <c r="C103" s="196"/>
      <c r="D103" s="196"/>
      <c r="E103" s="196"/>
      <c r="F103" s="198"/>
      <c r="G103" s="196"/>
      <c r="H103" s="196"/>
    </row>
    <row r="104" spans="1:8" ht="12.75">
      <c r="A104" s="196"/>
      <c r="B104" s="196"/>
      <c r="C104" s="196"/>
      <c r="D104" s="196"/>
      <c r="E104" s="196"/>
      <c r="F104" s="198"/>
      <c r="G104" s="196"/>
      <c r="H104" s="196"/>
    </row>
    <row r="105" spans="1:8" ht="12.75">
      <c r="A105" s="196"/>
      <c r="B105" s="196"/>
      <c r="C105" s="196"/>
      <c r="D105" s="196"/>
      <c r="E105" s="196"/>
      <c r="F105" s="198"/>
      <c r="G105" s="196"/>
      <c r="H105" s="196"/>
    </row>
    <row r="106" spans="1:8" ht="12.75">
      <c r="A106" s="196"/>
      <c r="B106" s="196"/>
      <c r="C106" s="196"/>
      <c r="D106" s="196"/>
      <c r="E106" s="196"/>
      <c r="F106" s="198"/>
      <c r="G106" s="196"/>
      <c r="H106" s="196"/>
    </row>
    <row r="107" spans="3:5" ht="12.75">
      <c r="C107" s="199"/>
      <c r="D107" s="199"/>
      <c r="E107" s="199"/>
    </row>
    <row r="108" spans="3:5" ht="12.75">
      <c r="C108" s="199"/>
      <c r="D108" s="199"/>
      <c r="E108" s="199"/>
    </row>
    <row r="109" spans="3:5" ht="12.75">
      <c r="C109" s="199"/>
      <c r="D109" s="199"/>
      <c r="E109" s="199"/>
    </row>
    <row r="110" spans="3:5" ht="12.75">
      <c r="C110" s="199"/>
      <c r="D110" s="199"/>
      <c r="E110" s="199"/>
    </row>
    <row r="111" spans="3:5" ht="12.75">
      <c r="C111" s="199"/>
      <c r="D111" s="199"/>
      <c r="E111" s="199"/>
    </row>
    <row r="112" spans="3:5" ht="12.75">
      <c r="C112" s="199"/>
      <c r="D112" s="199"/>
      <c r="E112" s="199"/>
    </row>
    <row r="113" spans="3:5" ht="12.75">
      <c r="C113" s="199"/>
      <c r="D113" s="199"/>
      <c r="E113" s="199"/>
    </row>
    <row r="114" spans="3:5" ht="12.75">
      <c r="C114" s="199"/>
      <c r="D114" s="199"/>
      <c r="E114" s="199"/>
    </row>
    <row r="115" spans="3:5" ht="12.75">
      <c r="C115" s="199"/>
      <c r="D115" s="199"/>
      <c r="E115" s="199"/>
    </row>
    <row r="116" spans="3:5" ht="12.75">
      <c r="C116" s="199"/>
      <c r="D116" s="199"/>
      <c r="E116" s="199"/>
    </row>
    <row r="117" spans="3:5" ht="12.75">
      <c r="C117" s="199"/>
      <c r="D117" s="199"/>
      <c r="E117" s="199"/>
    </row>
    <row r="118" spans="3:5" ht="12.75">
      <c r="C118" s="199"/>
      <c r="D118" s="199"/>
      <c r="E118" s="199"/>
    </row>
    <row r="119" spans="3:5" ht="12.75">
      <c r="C119" s="199"/>
      <c r="D119" s="199"/>
      <c r="E119" s="199"/>
    </row>
    <row r="120" spans="3:5" ht="12.75">
      <c r="C120" s="199"/>
      <c r="D120" s="199"/>
      <c r="E120" s="199"/>
    </row>
    <row r="121" spans="3:5" ht="12.75">
      <c r="C121" s="199"/>
      <c r="D121" s="199"/>
      <c r="E121" s="199"/>
    </row>
    <row r="122" spans="3:5" ht="12.75">
      <c r="C122" s="199"/>
      <c r="D122" s="199"/>
      <c r="E122" s="199"/>
    </row>
    <row r="123" spans="3:5" ht="12.75">
      <c r="C123" s="199"/>
      <c r="D123" s="199"/>
      <c r="E123" s="199"/>
    </row>
    <row r="124" spans="3:5" ht="12.75">
      <c r="C124" s="199"/>
      <c r="D124" s="199"/>
      <c r="E124" s="199"/>
    </row>
    <row r="125" spans="3:5" ht="12.75">
      <c r="C125" s="199"/>
      <c r="D125" s="199"/>
      <c r="E125" s="199"/>
    </row>
    <row r="126" spans="3:5" ht="12.75">
      <c r="C126" s="199"/>
      <c r="D126" s="199"/>
      <c r="E126" s="199"/>
    </row>
    <row r="127" spans="3:5" ht="12.75">
      <c r="C127" s="199"/>
      <c r="D127" s="199"/>
      <c r="E127" s="199"/>
    </row>
    <row r="128" spans="3:5" ht="12.75">
      <c r="C128" s="199"/>
      <c r="D128" s="199"/>
      <c r="E128" s="199"/>
    </row>
    <row r="129" spans="3:5" ht="12.75">
      <c r="C129" s="199"/>
      <c r="D129" s="199"/>
      <c r="E129" s="199"/>
    </row>
    <row r="130" spans="3:5" ht="12.75">
      <c r="C130" s="199"/>
      <c r="D130" s="199"/>
      <c r="E130" s="199"/>
    </row>
    <row r="131" spans="3:5" ht="12.75">
      <c r="C131" s="199"/>
      <c r="D131" s="199"/>
      <c r="E131" s="199"/>
    </row>
    <row r="132" spans="3:5" ht="12.75">
      <c r="C132" s="199"/>
      <c r="D132" s="199"/>
      <c r="E132" s="199"/>
    </row>
    <row r="133" spans="3:5" ht="12.75">
      <c r="C133" s="199"/>
      <c r="D133" s="199"/>
      <c r="E133" s="199"/>
    </row>
    <row r="134" spans="3:5" ht="12.75">
      <c r="C134" s="199"/>
      <c r="D134" s="199"/>
      <c r="E134" s="199"/>
    </row>
    <row r="135" spans="3:5" ht="12.75">
      <c r="C135" s="199"/>
      <c r="D135" s="199"/>
      <c r="E135" s="199"/>
    </row>
    <row r="136" spans="3:5" ht="12.75">
      <c r="C136" s="199"/>
      <c r="D136" s="199"/>
      <c r="E136" s="199"/>
    </row>
    <row r="137" spans="3:5" ht="12.75">
      <c r="C137" s="199"/>
      <c r="D137" s="199"/>
      <c r="E137" s="199"/>
    </row>
    <row r="138" spans="3:5" ht="12.75">
      <c r="C138" s="199"/>
      <c r="D138" s="199"/>
      <c r="E138" s="199"/>
    </row>
    <row r="139" spans="3:5" ht="12.75">
      <c r="C139" s="199"/>
      <c r="D139" s="199"/>
      <c r="E139" s="199"/>
    </row>
    <row r="140" spans="3:5" ht="12.75">
      <c r="C140" s="199"/>
      <c r="D140" s="199"/>
      <c r="E140" s="199"/>
    </row>
    <row r="141" spans="3:5" ht="12.75">
      <c r="C141" s="199"/>
      <c r="D141" s="199"/>
      <c r="E141" s="199"/>
    </row>
    <row r="142" spans="3:5" ht="12.75">
      <c r="C142" s="199"/>
      <c r="D142" s="199"/>
      <c r="E142" s="199"/>
    </row>
    <row r="143" spans="3:5" ht="12.75">
      <c r="C143" s="199"/>
      <c r="D143" s="199"/>
      <c r="E143" s="199"/>
    </row>
    <row r="144" spans="3:5" ht="12.75">
      <c r="C144" s="199"/>
      <c r="D144" s="199"/>
      <c r="E144" s="199"/>
    </row>
    <row r="145" spans="3:5" ht="12.75">
      <c r="C145" s="199"/>
      <c r="D145" s="199"/>
      <c r="E145" s="199"/>
    </row>
    <row r="146" spans="3:5" ht="12.75">
      <c r="C146" s="199"/>
      <c r="D146" s="199"/>
      <c r="E146" s="199"/>
    </row>
    <row r="147" spans="3:5" ht="12.75">
      <c r="C147" s="199"/>
      <c r="D147" s="199"/>
      <c r="E147" s="199"/>
    </row>
    <row r="148" spans="3:5" ht="12.75">
      <c r="C148" s="199"/>
      <c r="D148" s="199"/>
      <c r="E148" s="199"/>
    </row>
    <row r="149" spans="3:5" ht="12.75">
      <c r="C149" s="199"/>
      <c r="D149" s="199"/>
      <c r="E149" s="199"/>
    </row>
    <row r="150" spans="3:5" ht="12.75">
      <c r="C150" s="199"/>
      <c r="D150" s="199"/>
      <c r="E150" s="199"/>
    </row>
    <row r="151" spans="3:5" ht="12.75">
      <c r="C151" s="199"/>
      <c r="D151" s="199"/>
      <c r="E151" s="199"/>
    </row>
    <row r="152" spans="3:5" ht="12.75">
      <c r="C152" s="199"/>
      <c r="D152" s="199"/>
      <c r="E152" s="199"/>
    </row>
    <row r="153" spans="3:5" ht="12.75">
      <c r="C153" s="199"/>
      <c r="D153" s="199"/>
      <c r="E153" s="199"/>
    </row>
    <row r="154" spans="3:5" ht="12.75">
      <c r="C154" s="199"/>
      <c r="D154" s="199"/>
      <c r="E154" s="199"/>
    </row>
    <row r="155" spans="3:5" ht="12.75">
      <c r="C155" s="199"/>
      <c r="D155" s="199"/>
      <c r="E155" s="199"/>
    </row>
    <row r="156" spans="3:5" ht="12.75">
      <c r="C156" s="199"/>
      <c r="D156" s="199"/>
      <c r="E156" s="199"/>
    </row>
    <row r="157" spans="3:5" ht="12.75">
      <c r="C157" s="199"/>
      <c r="D157" s="199"/>
      <c r="E157" s="199"/>
    </row>
    <row r="158" spans="3:5" ht="12.75">
      <c r="C158" s="199"/>
      <c r="D158" s="199"/>
      <c r="E158" s="199"/>
    </row>
    <row r="159" spans="3:5" ht="12.75">
      <c r="C159" s="199"/>
      <c r="D159" s="199"/>
      <c r="E159" s="199"/>
    </row>
    <row r="160" spans="3:5" ht="12.75">
      <c r="C160" s="199"/>
      <c r="D160" s="199"/>
      <c r="E160" s="199"/>
    </row>
    <row r="161" spans="3:5" ht="12.75">
      <c r="C161" s="199"/>
      <c r="D161" s="199"/>
      <c r="E161" s="199"/>
    </row>
    <row r="162" spans="3:5" ht="12.75">
      <c r="C162" s="199"/>
      <c r="D162" s="199"/>
      <c r="E162" s="199"/>
    </row>
    <row r="163" spans="3:5" ht="12.75">
      <c r="C163" s="199"/>
      <c r="D163" s="199"/>
      <c r="E163" s="199"/>
    </row>
    <row r="164" spans="3:5" ht="12.75">
      <c r="C164" s="199"/>
      <c r="D164" s="199"/>
      <c r="E164" s="199"/>
    </row>
    <row r="165" spans="3:5" ht="12.75">
      <c r="C165" s="199"/>
      <c r="D165" s="199"/>
      <c r="E165" s="199"/>
    </row>
    <row r="166" spans="3:5" ht="12.75">
      <c r="C166" s="199"/>
      <c r="D166" s="199"/>
      <c r="E166" s="199"/>
    </row>
    <row r="167" spans="3:5" ht="12.75">
      <c r="C167" s="199"/>
      <c r="D167" s="199"/>
      <c r="E167" s="199"/>
    </row>
    <row r="168" spans="3:5" ht="12.75">
      <c r="C168" s="199"/>
      <c r="D168" s="199"/>
      <c r="E168" s="199"/>
    </row>
    <row r="169" spans="3:5" ht="12.75">
      <c r="C169" s="199"/>
      <c r="D169" s="199"/>
      <c r="E169" s="199"/>
    </row>
    <row r="170" spans="3:5" ht="12.75">
      <c r="C170" s="199"/>
      <c r="D170" s="199"/>
      <c r="E170" s="199"/>
    </row>
    <row r="171" spans="3:5" ht="12.75">
      <c r="C171" s="199"/>
      <c r="D171" s="199"/>
      <c r="E171" s="199"/>
    </row>
    <row r="172" spans="3:5" ht="12.75">
      <c r="C172" s="199"/>
      <c r="D172" s="199"/>
      <c r="E172" s="199"/>
    </row>
    <row r="173" spans="3:5" ht="12.75">
      <c r="C173" s="199"/>
      <c r="D173" s="199"/>
      <c r="E173" s="199"/>
    </row>
    <row r="174" spans="3:5" ht="12.75">
      <c r="C174" s="199"/>
      <c r="D174" s="199"/>
      <c r="E174" s="199"/>
    </row>
    <row r="175" spans="3:5" ht="12.75">
      <c r="C175" s="199"/>
      <c r="D175" s="199"/>
      <c r="E175" s="199"/>
    </row>
    <row r="176" spans="3:5" ht="12.75">
      <c r="C176" s="199"/>
      <c r="D176" s="199"/>
      <c r="E176" s="199"/>
    </row>
    <row r="177" spans="3:5" ht="12.75">
      <c r="C177" s="199"/>
      <c r="D177" s="199"/>
      <c r="E177" s="199"/>
    </row>
  </sheetData>
  <mergeCells count="9">
    <mergeCell ref="H3:H4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0"/>
  <sheetViews>
    <sheetView tabSelected="1" workbookViewId="0" topLeftCell="A1">
      <selection activeCell="S121" sqref="S121"/>
    </sheetView>
  </sheetViews>
  <sheetFormatPr defaultColWidth="9.140625" defaultRowHeight="12.75"/>
  <cols>
    <col min="1" max="1" width="32.7109375" style="1" customWidth="1"/>
    <col min="2" max="3" width="13.28125" style="1" hidden="1" customWidth="1"/>
    <col min="4" max="4" width="11.57421875" style="1" hidden="1" customWidth="1"/>
    <col min="5" max="5" width="10.28125" style="2" customWidth="1"/>
    <col min="6" max="6" width="9.8515625" style="2" customWidth="1"/>
    <col min="7" max="7" width="9.140625" style="2" customWidth="1"/>
    <col min="8" max="8" width="13.28125" style="2" hidden="1" customWidth="1"/>
    <col min="9" max="9" width="12.00390625" style="2" hidden="1" customWidth="1"/>
    <col min="10" max="10" width="10.421875" style="2" hidden="1" customWidth="1"/>
    <col min="11" max="11" width="9.00390625" style="2" customWidth="1"/>
    <col min="12" max="12" width="9.140625" style="2" customWidth="1"/>
    <col min="13" max="13" width="9.00390625" style="2" customWidth="1"/>
    <col min="14" max="14" width="8.421875" style="2" hidden="1" customWidth="1"/>
    <col min="15" max="16" width="9.00390625" style="2" hidden="1" customWidth="1"/>
    <col min="17" max="17" width="9.7109375" style="2" customWidth="1"/>
    <col min="18" max="19" width="9.140625" style="2" bestFit="1" customWidth="1"/>
    <col min="20" max="21" width="8.57421875" style="2" hidden="1" customWidth="1"/>
    <col min="22" max="22" width="8.28125" style="2" hidden="1" customWidth="1"/>
    <col min="23" max="25" width="9.140625" style="2" bestFit="1" customWidth="1"/>
    <col min="26" max="26" width="25.57421875" style="3" customWidth="1"/>
    <col min="27" max="30" width="9.140625" style="3" customWidth="1"/>
    <col min="31" max="32" width="10.00390625" style="3" bestFit="1" customWidth="1"/>
    <col min="33" max="50" width="9.140625" style="3" customWidth="1"/>
    <col min="51" max="16384" width="9.140625" style="1" customWidth="1"/>
  </cols>
  <sheetData>
    <row r="1" spans="5:50" ht="15.75">
      <c r="E1" s="267" t="s">
        <v>0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4"/>
      <c r="AR1" s="4"/>
      <c r="AS1" s="4"/>
      <c r="AT1" s="4"/>
      <c r="AU1" s="4"/>
      <c r="AV1" s="4"/>
      <c r="AW1" s="4"/>
      <c r="AX1" s="4"/>
    </row>
    <row r="2" spans="5:50" ht="12">
      <c r="E2" s="1"/>
      <c r="F2" s="1"/>
      <c r="G2" s="5"/>
      <c r="H2" s="5"/>
      <c r="I2" s="5"/>
      <c r="J2" s="5"/>
      <c r="AF2" s="6"/>
      <c r="AG2" s="6"/>
      <c r="AH2" s="6"/>
      <c r="AI2" s="6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2">
      <c r="A3" s="262" t="s">
        <v>1</v>
      </c>
      <c r="B3" s="18" t="s">
        <v>2</v>
      </c>
      <c r="C3" s="18"/>
      <c r="D3" s="18"/>
      <c r="E3" s="18"/>
      <c r="F3" s="18"/>
      <c r="G3" s="18"/>
      <c r="H3" s="263" t="s">
        <v>3</v>
      </c>
      <c r="I3" s="263"/>
      <c r="J3" s="263"/>
      <c r="K3" s="263"/>
      <c r="L3" s="263"/>
      <c r="M3" s="263"/>
      <c r="N3" s="256" t="s">
        <v>4</v>
      </c>
      <c r="O3" s="256"/>
      <c r="P3" s="256"/>
      <c r="Q3" s="256"/>
      <c r="R3" s="256"/>
      <c r="S3" s="256"/>
      <c r="T3" s="255" t="s">
        <v>5</v>
      </c>
      <c r="U3" s="255"/>
      <c r="V3" s="255"/>
      <c r="W3" s="255"/>
      <c r="X3" s="255"/>
      <c r="Y3" s="255"/>
      <c r="Z3" s="264"/>
      <c r="AA3" s="7"/>
      <c r="AB3" s="7"/>
      <c r="AC3" s="7"/>
      <c r="AD3" s="7"/>
      <c r="AE3" s="7"/>
      <c r="AF3" s="7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</row>
    <row r="4" spans="1:50" ht="10.5" customHeight="1">
      <c r="A4" s="262"/>
      <c r="B4" s="258" t="s">
        <v>6</v>
      </c>
      <c r="C4" s="258" t="s">
        <v>7</v>
      </c>
      <c r="D4" s="258" t="s">
        <v>8</v>
      </c>
      <c r="E4" s="259">
        <v>2014</v>
      </c>
      <c r="F4" s="259">
        <v>2015</v>
      </c>
      <c r="G4" s="259">
        <v>2016</v>
      </c>
      <c r="H4" s="260" t="s">
        <v>6</v>
      </c>
      <c r="I4" s="260" t="s">
        <v>7</v>
      </c>
      <c r="J4" s="260" t="s">
        <v>8</v>
      </c>
      <c r="K4" s="263">
        <v>2014</v>
      </c>
      <c r="L4" s="263">
        <v>2015</v>
      </c>
      <c r="M4" s="263">
        <v>2016</v>
      </c>
      <c r="N4" s="268" t="s">
        <v>6</v>
      </c>
      <c r="O4" s="268" t="s">
        <v>7</v>
      </c>
      <c r="P4" s="268" t="s">
        <v>9</v>
      </c>
      <c r="Q4" s="256">
        <v>2014</v>
      </c>
      <c r="R4" s="256">
        <v>2015</v>
      </c>
      <c r="S4" s="256">
        <v>2016</v>
      </c>
      <c r="T4" s="257" t="s">
        <v>6</v>
      </c>
      <c r="U4" s="257" t="s">
        <v>7</v>
      </c>
      <c r="V4" s="257" t="s">
        <v>8</v>
      </c>
      <c r="W4" s="255">
        <v>2014</v>
      </c>
      <c r="X4" s="255">
        <v>2015</v>
      </c>
      <c r="Y4" s="255">
        <v>2016</v>
      </c>
      <c r="Z4" s="264"/>
      <c r="AA4" s="254"/>
      <c r="AB4" s="254"/>
      <c r="AC4" s="254"/>
      <c r="AD4" s="244"/>
      <c r="AE4" s="244"/>
      <c r="AF4" s="244"/>
      <c r="AG4" s="254"/>
      <c r="AH4" s="254"/>
      <c r="AI4" s="254"/>
      <c r="AJ4" s="244"/>
      <c r="AK4" s="244"/>
      <c r="AL4" s="244"/>
      <c r="AM4" s="254"/>
      <c r="AN4" s="254"/>
      <c r="AO4" s="254"/>
      <c r="AP4" s="244"/>
      <c r="AQ4" s="244"/>
      <c r="AR4" s="244"/>
      <c r="AS4" s="254"/>
      <c r="AT4" s="254"/>
      <c r="AU4" s="254"/>
      <c r="AV4" s="244"/>
      <c r="AW4" s="244"/>
      <c r="AX4" s="244"/>
    </row>
    <row r="5" spans="1:50" ht="10.5" customHeight="1">
      <c r="A5" s="262"/>
      <c r="B5" s="258">
        <v>2011</v>
      </c>
      <c r="C5" s="258">
        <v>2012</v>
      </c>
      <c r="D5" s="258"/>
      <c r="E5" s="259" t="s">
        <v>10</v>
      </c>
      <c r="F5" s="259"/>
      <c r="G5" s="259"/>
      <c r="H5" s="260"/>
      <c r="I5" s="260"/>
      <c r="J5" s="260"/>
      <c r="K5" s="263" t="s">
        <v>10</v>
      </c>
      <c r="L5" s="263"/>
      <c r="M5" s="263"/>
      <c r="N5" s="268"/>
      <c r="O5" s="268"/>
      <c r="P5" s="268"/>
      <c r="Q5" s="256" t="s">
        <v>10</v>
      </c>
      <c r="R5" s="256"/>
      <c r="S5" s="256"/>
      <c r="T5" s="257"/>
      <c r="U5" s="257"/>
      <c r="V5" s="257"/>
      <c r="W5" s="255" t="s">
        <v>10</v>
      </c>
      <c r="X5" s="255"/>
      <c r="Y5" s="255"/>
      <c r="Z5" s="264"/>
      <c r="AA5" s="254"/>
      <c r="AB5" s="254"/>
      <c r="AC5" s="254"/>
      <c r="AD5" s="244"/>
      <c r="AE5" s="244"/>
      <c r="AF5" s="244"/>
      <c r="AG5" s="254"/>
      <c r="AH5" s="254"/>
      <c r="AI5" s="254"/>
      <c r="AJ5" s="244"/>
      <c r="AK5" s="244"/>
      <c r="AL5" s="244"/>
      <c r="AM5" s="254"/>
      <c r="AN5" s="254"/>
      <c r="AO5" s="254"/>
      <c r="AP5" s="244"/>
      <c r="AQ5" s="244"/>
      <c r="AR5" s="244"/>
      <c r="AS5" s="254"/>
      <c r="AT5" s="254"/>
      <c r="AU5" s="254"/>
      <c r="AV5" s="244"/>
      <c r="AW5" s="244"/>
      <c r="AX5" s="244"/>
    </row>
    <row r="6" spans="1:50" s="11" customFormat="1" ht="15" customHeight="1">
      <c r="A6" s="61" t="s">
        <v>11</v>
      </c>
      <c r="B6" s="18"/>
      <c r="C6" s="18">
        <v>2249.26</v>
      </c>
      <c r="D6" s="18">
        <v>3600</v>
      </c>
      <c r="E6" s="42">
        <f>E7+E8+E15</f>
        <v>3600</v>
      </c>
      <c r="F6" s="42">
        <f>F7+F8+F15</f>
        <v>3600</v>
      </c>
      <c r="G6" s="42">
        <f>G7+G8+G15</f>
        <v>3600</v>
      </c>
      <c r="H6" s="49">
        <f>H7+H8+H15</f>
        <v>0</v>
      </c>
      <c r="I6" s="49">
        <f>I10</f>
        <v>219192</v>
      </c>
      <c r="J6" s="49"/>
      <c r="K6" s="54">
        <f>K7+K8+K15</f>
        <v>222602</v>
      </c>
      <c r="L6" s="54">
        <f>L7+L8+L15</f>
        <v>257102</v>
      </c>
      <c r="M6" s="54">
        <f>M7+M8+M15</f>
        <v>257102</v>
      </c>
      <c r="N6" s="44"/>
      <c r="O6" s="44"/>
      <c r="P6" s="44"/>
      <c r="Q6" s="44"/>
      <c r="R6" s="44"/>
      <c r="S6" s="44"/>
      <c r="T6" s="47"/>
      <c r="U6" s="47"/>
      <c r="V6" s="47"/>
      <c r="W6" s="47"/>
      <c r="X6" s="47"/>
      <c r="Y6" s="52"/>
      <c r="Z6" s="9"/>
      <c r="AA6" s="7"/>
      <c r="AB6" s="7"/>
      <c r="AC6" s="7"/>
      <c r="AD6" s="7"/>
      <c r="AE6" s="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</row>
    <row r="7" spans="1:50" s="16" customFormat="1" ht="15" customHeight="1">
      <c r="A7" s="62" t="s">
        <v>12</v>
      </c>
      <c r="B7" s="17"/>
      <c r="C7" s="17">
        <v>525.59</v>
      </c>
      <c r="D7" s="17">
        <v>600</v>
      </c>
      <c r="E7" s="51">
        <v>600</v>
      </c>
      <c r="F7" s="51">
        <v>600</v>
      </c>
      <c r="G7" s="51">
        <v>600</v>
      </c>
      <c r="H7" s="43"/>
      <c r="I7" s="43"/>
      <c r="J7" s="43"/>
      <c r="K7" s="54"/>
      <c r="L7" s="54"/>
      <c r="M7" s="50"/>
      <c r="N7" s="44"/>
      <c r="O7" s="44"/>
      <c r="P7" s="44"/>
      <c r="Q7" s="44"/>
      <c r="R7" s="44"/>
      <c r="S7" s="45"/>
      <c r="T7" s="46"/>
      <c r="U7" s="46"/>
      <c r="V7" s="47"/>
      <c r="W7" s="47"/>
      <c r="X7" s="47"/>
      <c r="Y7" s="48"/>
      <c r="Z7" s="12"/>
      <c r="AA7" s="13"/>
      <c r="AB7" s="13"/>
      <c r="AC7" s="13"/>
      <c r="AD7" s="13"/>
      <c r="AE7" s="13"/>
      <c r="AF7" s="13"/>
      <c r="AG7" s="14"/>
      <c r="AH7" s="14"/>
      <c r="AI7" s="14"/>
      <c r="AJ7" s="8"/>
      <c r="AK7" s="8"/>
      <c r="AL7" s="14"/>
      <c r="AM7" s="8"/>
      <c r="AN7" s="8"/>
      <c r="AO7" s="8"/>
      <c r="AP7" s="8"/>
      <c r="AQ7" s="8"/>
      <c r="AR7" s="14"/>
      <c r="AS7" s="14"/>
      <c r="AT7" s="14"/>
      <c r="AU7" s="8"/>
      <c r="AV7" s="8"/>
      <c r="AW7" s="8"/>
      <c r="AX7" s="15"/>
    </row>
    <row r="8" spans="1:50" s="16" customFormat="1" ht="15" customHeight="1">
      <c r="A8" s="62" t="s">
        <v>13</v>
      </c>
      <c r="B8" s="17"/>
      <c r="C8" s="17"/>
      <c r="D8" s="17"/>
      <c r="E8" s="42"/>
      <c r="F8" s="42"/>
      <c r="G8" s="42"/>
      <c r="H8" s="43"/>
      <c r="I8" s="43"/>
      <c r="J8" s="43"/>
      <c r="K8" s="50">
        <f>K9+K10+K13+K14</f>
        <v>222602</v>
      </c>
      <c r="L8" s="50">
        <f>L9+L10+L13+L14</f>
        <v>257102</v>
      </c>
      <c r="M8" s="50">
        <f>M9+M10+M13+M14</f>
        <v>257102</v>
      </c>
      <c r="N8" s="44"/>
      <c r="O8" s="44"/>
      <c r="P8" s="44"/>
      <c r="Q8" s="44"/>
      <c r="R8" s="44"/>
      <c r="S8" s="45"/>
      <c r="T8" s="46"/>
      <c r="U8" s="46"/>
      <c r="V8" s="47"/>
      <c r="W8" s="47"/>
      <c r="X8" s="47"/>
      <c r="Y8" s="48"/>
      <c r="Z8" s="12"/>
      <c r="AA8" s="13"/>
      <c r="AB8" s="13"/>
      <c r="AC8" s="13"/>
      <c r="AD8" s="7"/>
      <c r="AE8" s="7"/>
      <c r="AF8" s="7"/>
      <c r="AG8" s="14"/>
      <c r="AH8" s="14"/>
      <c r="AI8" s="14"/>
      <c r="AJ8" s="14"/>
      <c r="AK8" s="14"/>
      <c r="AL8" s="14"/>
      <c r="AM8" s="8"/>
      <c r="AN8" s="8"/>
      <c r="AO8" s="8"/>
      <c r="AP8" s="8"/>
      <c r="AQ8" s="8"/>
      <c r="AR8" s="14"/>
      <c r="AS8" s="14"/>
      <c r="AT8" s="14"/>
      <c r="AU8" s="8"/>
      <c r="AV8" s="8"/>
      <c r="AW8" s="8"/>
      <c r="AX8" s="15"/>
    </row>
    <row r="9" spans="1:50" s="16" customFormat="1" ht="15" customHeight="1">
      <c r="A9" s="62" t="s">
        <v>14</v>
      </c>
      <c r="B9" s="17"/>
      <c r="C9" s="17"/>
      <c r="D9" s="17"/>
      <c r="E9" s="42"/>
      <c r="F9" s="42"/>
      <c r="G9" s="42"/>
      <c r="H9" s="43"/>
      <c r="I9" s="43"/>
      <c r="J9" s="43"/>
      <c r="K9" s="50"/>
      <c r="L9" s="54"/>
      <c r="M9" s="50"/>
      <c r="N9" s="44"/>
      <c r="O9" s="44"/>
      <c r="P9" s="44"/>
      <c r="Q9" s="44"/>
      <c r="R9" s="44"/>
      <c r="S9" s="45"/>
      <c r="T9" s="46"/>
      <c r="U9" s="46"/>
      <c r="V9" s="47"/>
      <c r="W9" s="47"/>
      <c r="X9" s="47"/>
      <c r="Y9" s="48"/>
      <c r="Z9" s="12"/>
      <c r="AA9" s="13"/>
      <c r="AB9" s="13"/>
      <c r="AC9" s="13"/>
      <c r="AD9" s="7"/>
      <c r="AE9" s="7"/>
      <c r="AF9" s="7"/>
      <c r="AG9" s="14"/>
      <c r="AH9" s="14"/>
      <c r="AI9" s="14"/>
      <c r="AJ9" s="14"/>
      <c r="AK9" s="8"/>
      <c r="AL9" s="14"/>
      <c r="AM9" s="8"/>
      <c r="AN9" s="8"/>
      <c r="AO9" s="8"/>
      <c r="AP9" s="8"/>
      <c r="AQ9" s="8"/>
      <c r="AR9" s="14"/>
      <c r="AS9" s="14"/>
      <c r="AT9" s="14"/>
      <c r="AU9" s="8"/>
      <c r="AV9" s="8"/>
      <c r="AW9" s="8"/>
      <c r="AX9" s="15"/>
    </row>
    <row r="10" spans="1:50" s="16" customFormat="1" ht="15" customHeight="1">
      <c r="A10" s="62" t="s">
        <v>15</v>
      </c>
      <c r="B10" s="17"/>
      <c r="C10" s="17"/>
      <c r="D10" s="17"/>
      <c r="E10" s="42"/>
      <c r="F10" s="42"/>
      <c r="G10" s="42"/>
      <c r="H10" s="43">
        <f>SUM(H11:H12)</f>
        <v>0</v>
      </c>
      <c r="I10" s="43">
        <v>219192</v>
      </c>
      <c r="J10" s="43">
        <f>SUM(J11:J12)</f>
        <v>0</v>
      </c>
      <c r="K10" s="50">
        <f>SUM(K11:K12)</f>
        <v>212602</v>
      </c>
      <c r="L10" s="50">
        <f>SUM(L11:L12)</f>
        <v>237102</v>
      </c>
      <c r="M10" s="50">
        <f>SUM(M11:M12)</f>
        <v>237102</v>
      </c>
      <c r="N10" s="44"/>
      <c r="O10" s="44"/>
      <c r="P10" s="44"/>
      <c r="Q10" s="44"/>
      <c r="R10" s="44"/>
      <c r="S10" s="45"/>
      <c r="T10" s="46"/>
      <c r="U10" s="46"/>
      <c r="V10" s="47"/>
      <c r="W10" s="47"/>
      <c r="X10" s="47"/>
      <c r="Y10" s="48"/>
      <c r="Z10" s="12"/>
      <c r="AA10" s="13"/>
      <c r="AB10" s="13"/>
      <c r="AC10" s="13"/>
      <c r="AD10" s="7"/>
      <c r="AE10" s="7"/>
      <c r="AF10" s="7"/>
      <c r="AG10" s="14"/>
      <c r="AH10" s="14"/>
      <c r="AI10" s="14"/>
      <c r="AJ10" s="14"/>
      <c r="AK10" s="14"/>
      <c r="AL10" s="14"/>
      <c r="AM10" s="8"/>
      <c r="AN10" s="8"/>
      <c r="AO10" s="8"/>
      <c r="AP10" s="8"/>
      <c r="AQ10" s="8"/>
      <c r="AR10" s="14"/>
      <c r="AS10" s="14"/>
      <c r="AT10" s="14"/>
      <c r="AU10" s="8"/>
      <c r="AV10" s="8"/>
      <c r="AW10" s="8"/>
      <c r="AX10" s="15"/>
    </row>
    <row r="11" spans="1:50" s="16" customFormat="1" ht="15" customHeight="1">
      <c r="A11" s="62" t="s">
        <v>16</v>
      </c>
      <c r="B11" s="17"/>
      <c r="C11" s="17"/>
      <c r="D11" s="17"/>
      <c r="E11" s="42"/>
      <c r="F11" s="42"/>
      <c r="G11" s="42"/>
      <c r="H11" s="43"/>
      <c r="I11" s="43"/>
      <c r="J11" s="43"/>
      <c r="K11" s="50">
        <v>172000</v>
      </c>
      <c r="L11" s="50">
        <v>200000</v>
      </c>
      <c r="M11" s="50">
        <v>200000</v>
      </c>
      <c r="N11" s="44"/>
      <c r="O11" s="44"/>
      <c r="P11" s="44"/>
      <c r="Q11" s="44"/>
      <c r="R11" s="44"/>
      <c r="S11" s="45"/>
      <c r="T11" s="46"/>
      <c r="U11" s="46"/>
      <c r="V11" s="47"/>
      <c r="W11" s="47"/>
      <c r="X11" s="47"/>
      <c r="Y11" s="48"/>
      <c r="Z11" s="12"/>
      <c r="AA11" s="13"/>
      <c r="AB11" s="13"/>
      <c r="AC11" s="13"/>
      <c r="AD11" s="7"/>
      <c r="AE11" s="7"/>
      <c r="AF11" s="7"/>
      <c r="AG11" s="14"/>
      <c r="AH11" s="14"/>
      <c r="AI11" s="14"/>
      <c r="AJ11" s="14"/>
      <c r="AK11" s="14"/>
      <c r="AL11" s="14"/>
      <c r="AM11" s="8"/>
      <c r="AN11" s="8"/>
      <c r="AO11" s="8"/>
      <c r="AP11" s="8"/>
      <c r="AQ11" s="8"/>
      <c r="AR11" s="14"/>
      <c r="AS11" s="14"/>
      <c r="AT11" s="14"/>
      <c r="AU11" s="8"/>
      <c r="AV11" s="8"/>
      <c r="AW11" s="8"/>
      <c r="AX11" s="15"/>
    </row>
    <row r="12" spans="1:50" s="16" customFormat="1" ht="15" customHeight="1">
      <c r="A12" s="62" t="s">
        <v>17</v>
      </c>
      <c r="B12" s="17"/>
      <c r="C12" s="17"/>
      <c r="D12" s="17"/>
      <c r="E12" s="42"/>
      <c r="F12" s="42"/>
      <c r="G12" s="42"/>
      <c r="H12" s="43"/>
      <c r="I12" s="43"/>
      <c r="J12" s="43"/>
      <c r="K12" s="50">
        <v>40602</v>
      </c>
      <c r="L12" s="50">
        <v>37102</v>
      </c>
      <c r="M12" s="50">
        <v>37102</v>
      </c>
      <c r="N12" s="44"/>
      <c r="O12" s="44"/>
      <c r="P12" s="44"/>
      <c r="Q12" s="44"/>
      <c r="R12" s="44"/>
      <c r="S12" s="45"/>
      <c r="T12" s="46"/>
      <c r="U12" s="46"/>
      <c r="V12" s="47"/>
      <c r="W12" s="47"/>
      <c r="X12" s="47"/>
      <c r="Y12" s="48"/>
      <c r="Z12" s="12"/>
      <c r="AA12" s="13"/>
      <c r="AB12" s="13"/>
      <c r="AC12" s="13"/>
      <c r="AD12" s="7"/>
      <c r="AE12" s="7"/>
      <c r="AF12" s="7"/>
      <c r="AG12" s="14"/>
      <c r="AH12" s="14"/>
      <c r="AI12" s="14"/>
      <c r="AJ12" s="14"/>
      <c r="AK12" s="14"/>
      <c r="AL12" s="14"/>
      <c r="AM12" s="8"/>
      <c r="AN12" s="8"/>
      <c r="AO12" s="8"/>
      <c r="AP12" s="8"/>
      <c r="AQ12" s="8"/>
      <c r="AR12" s="14"/>
      <c r="AS12" s="14"/>
      <c r="AT12" s="14"/>
      <c r="AU12" s="8"/>
      <c r="AV12" s="8"/>
      <c r="AW12" s="8"/>
      <c r="AX12" s="15"/>
    </row>
    <row r="13" spans="1:50" s="16" customFormat="1" ht="15" customHeight="1">
      <c r="A13" s="62" t="s">
        <v>18</v>
      </c>
      <c r="B13" s="17"/>
      <c r="C13" s="17"/>
      <c r="D13" s="17"/>
      <c r="E13" s="42"/>
      <c r="F13" s="42"/>
      <c r="G13" s="42"/>
      <c r="H13" s="43"/>
      <c r="I13" s="43"/>
      <c r="J13" s="43"/>
      <c r="K13" s="50">
        <v>5000</v>
      </c>
      <c r="L13" s="50">
        <v>10000</v>
      </c>
      <c r="M13" s="50">
        <v>10000</v>
      </c>
      <c r="N13" s="44"/>
      <c r="O13" s="44"/>
      <c r="P13" s="44"/>
      <c r="Q13" s="44"/>
      <c r="R13" s="44"/>
      <c r="S13" s="45"/>
      <c r="T13" s="46"/>
      <c r="U13" s="46"/>
      <c r="V13" s="47"/>
      <c r="W13" s="47"/>
      <c r="X13" s="47"/>
      <c r="Y13" s="48"/>
      <c r="Z13" s="12"/>
      <c r="AA13" s="13"/>
      <c r="AB13" s="13"/>
      <c r="AC13" s="13"/>
      <c r="AD13" s="7"/>
      <c r="AE13" s="7"/>
      <c r="AF13" s="7"/>
      <c r="AG13" s="14"/>
      <c r="AH13" s="14"/>
      <c r="AI13" s="14"/>
      <c r="AJ13" s="14"/>
      <c r="AK13" s="14"/>
      <c r="AL13" s="14"/>
      <c r="AM13" s="8"/>
      <c r="AN13" s="8"/>
      <c r="AO13" s="8"/>
      <c r="AP13" s="8"/>
      <c r="AQ13" s="8"/>
      <c r="AR13" s="14"/>
      <c r="AS13" s="14"/>
      <c r="AT13" s="14"/>
      <c r="AU13" s="8"/>
      <c r="AV13" s="8"/>
      <c r="AW13" s="8"/>
      <c r="AX13" s="15"/>
    </row>
    <row r="14" spans="1:50" s="16" customFormat="1" ht="15" customHeight="1">
      <c r="A14" s="62" t="s">
        <v>19</v>
      </c>
      <c r="B14" s="17"/>
      <c r="C14" s="17"/>
      <c r="D14" s="17"/>
      <c r="E14" s="42"/>
      <c r="F14" s="42"/>
      <c r="G14" s="42"/>
      <c r="H14" s="43"/>
      <c r="I14" s="43"/>
      <c r="J14" s="43"/>
      <c r="K14" s="50">
        <v>5000</v>
      </c>
      <c r="L14" s="50">
        <v>10000</v>
      </c>
      <c r="M14" s="50">
        <v>10000</v>
      </c>
      <c r="N14" s="44"/>
      <c r="O14" s="44"/>
      <c r="P14" s="44"/>
      <c r="Q14" s="44"/>
      <c r="R14" s="44"/>
      <c r="S14" s="45"/>
      <c r="T14" s="46"/>
      <c r="U14" s="46"/>
      <c r="V14" s="47"/>
      <c r="W14" s="47"/>
      <c r="X14" s="47"/>
      <c r="Y14" s="48"/>
      <c r="Z14" s="12"/>
      <c r="AA14" s="13"/>
      <c r="AB14" s="13"/>
      <c r="AC14" s="13"/>
      <c r="AD14" s="7"/>
      <c r="AE14" s="7"/>
      <c r="AF14" s="7"/>
      <c r="AG14" s="14"/>
      <c r="AH14" s="14"/>
      <c r="AI14" s="14"/>
      <c r="AJ14" s="14"/>
      <c r="AK14" s="14"/>
      <c r="AL14" s="14"/>
      <c r="AM14" s="8"/>
      <c r="AN14" s="8"/>
      <c r="AO14" s="8"/>
      <c r="AP14" s="8"/>
      <c r="AQ14" s="8"/>
      <c r="AR14" s="14"/>
      <c r="AS14" s="14"/>
      <c r="AT14" s="14"/>
      <c r="AU14" s="8"/>
      <c r="AV14" s="8"/>
      <c r="AW14" s="8"/>
      <c r="AX14" s="15"/>
    </row>
    <row r="15" spans="1:50" s="16" customFormat="1" ht="15" customHeight="1">
      <c r="A15" s="62" t="s">
        <v>20</v>
      </c>
      <c r="B15" s="17"/>
      <c r="C15" s="17">
        <v>1723.67</v>
      </c>
      <c r="D15" s="17">
        <v>3000</v>
      </c>
      <c r="E15" s="51">
        <v>3000</v>
      </c>
      <c r="F15" s="51">
        <v>3000</v>
      </c>
      <c r="G15" s="51">
        <v>3000</v>
      </c>
      <c r="H15" s="43"/>
      <c r="I15" s="43"/>
      <c r="J15" s="43"/>
      <c r="K15" s="49"/>
      <c r="L15" s="49"/>
      <c r="M15" s="43"/>
      <c r="N15" s="44"/>
      <c r="O15" s="44"/>
      <c r="P15" s="44"/>
      <c r="Q15" s="44"/>
      <c r="R15" s="44"/>
      <c r="S15" s="45"/>
      <c r="T15" s="46"/>
      <c r="U15" s="46"/>
      <c r="V15" s="47"/>
      <c r="W15" s="47"/>
      <c r="X15" s="47"/>
      <c r="Y15" s="48"/>
      <c r="Z15" s="12"/>
      <c r="AA15" s="13"/>
      <c r="AB15" s="13"/>
      <c r="AC15" s="13"/>
      <c r="AD15" s="13"/>
      <c r="AE15" s="13"/>
      <c r="AF15" s="13"/>
      <c r="AG15" s="14"/>
      <c r="AH15" s="14"/>
      <c r="AI15" s="14"/>
      <c r="AJ15" s="8"/>
      <c r="AK15" s="8"/>
      <c r="AL15" s="14"/>
      <c r="AM15" s="8"/>
      <c r="AN15" s="8"/>
      <c r="AO15" s="8"/>
      <c r="AP15" s="8"/>
      <c r="AQ15" s="8"/>
      <c r="AR15" s="14"/>
      <c r="AS15" s="14"/>
      <c r="AT15" s="14"/>
      <c r="AU15" s="8"/>
      <c r="AV15" s="8"/>
      <c r="AW15" s="8"/>
      <c r="AX15" s="15"/>
    </row>
    <row r="16" spans="1:50" s="11" customFormat="1" ht="15" customHeight="1">
      <c r="A16" s="61" t="s">
        <v>21</v>
      </c>
      <c r="B16" s="18">
        <f aca="true" t="shared" si="0" ref="B16:G16">B17+B19</f>
        <v>0</v>
      </c>
      <c r="C16" s="18">
        <f t="shared" si="0"/>
        <v>1101.3</v>
      </c>
      <c r="D16" s="18">
        <f t="shared" si="0"/>
        <v>1900</v>
      </c>
      <c r="E16" s="42">
        <f t="shared" si="0"/>
        <v>2100</v>
      </c>
      <c r="F16" s="42">
        <f t="shared" si="0"/>
        <v>2100</v>
      </c>
      <c r="G16" s="42">
        <f t="shared" si="0"/>
        <v>2100</v>
      </c>
      <c r="H16" s="49"/>
      <c r="I16" s="49"/>
      <c r="J16" s="49"/>
      <c r="K16" s="49"/>
      <c r="L16" s="49"/>
      <c r="M16" s="49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52"/>
      <c r="Z16" s="9"/>
      <c r="AA16" s="7"/>
      <c r="AB16" s="7"/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0"/>
    </row>
    <row r="17" spans="1:50" s="16" customFormat="1" ht="15" customHeight="1">
      <c r="A17" s="62" t="s">
        <v>22</v>
      </c>
      <c r="B17" s="17"/>
      <c r="C17" s="17">
        <v>994.36</v>
      </c>
      <c r="D17" s="17">
        <v>600</v>
      </c>
      <c r="E17" s="51">
        <f>E18</f>
        <v>800</v>
      </c>
      <c r="F17" s="51">
        <f>F18</f>
        <v>800</v>
      </c>
      <c r="G17" s="51">
        <f>G18</f>
        <v>800</v>
      </c>
      <c r="H17" s="43"/>
      <c r="I17" s="43"/>
      <c r="J17" s="43"/>
      <c r="K17" s="49"/>
      <c r="L17" s="49"/>
      <c r="M17" s="43"/>
      <c r="N17" s="44"/>
      <c r="O17" s="44"/>
      <c r="P17" s="44"/>
      <c r="Q17" s="44"/>
      <c r="R17" s="44"/>
      <c r="S17" s="45"/>
      <c r="T17" s="46"/>
      <c r="U17" s="46"/>
      <c r="V17" s="47"/>
      <c r="W17" s="47"/>
      <c r="X17" s="47"/>
      <c r="Y17" s="48"/>
      <c r="Z17" s="12"/>
      <c r="AA17" s="13"/>
      <c r="AB17" s="13"/>
      <c r="AC17" s="13"/>
      <c r="AD17" s="13"/>
      <c r="AE17" s="13"/>
      <c r="AF17" s="13"/>
      <c r="AG17" s="14"/>
      <c r="AH17" s="14"/>
      <c r="AI17" s="14"/>
      <c r="AJ17" s="8"/>
      <c r="AK17" s="8"/>
      <c r="AL17" s="14"/>
      <c r="AM17" s="8"/>
      <c r="AN17" s="8"/>
      <c r="AO17" s="8"/>
      <c r="AP17" s="8"/>
      <c r="AQ17" s="8"/>
      <c r="AR17" s="14"/>
      <c r="AS17" s="14"/>
      <c r="AT17" s="14"/>
      <c r="AU17" s="8"/>
      <c r="AV17" s="8"/>
      <c r="AW17" s="8"/>
      <c r="AX17" s="15"/>
    </row>
    <row r="18" spans="1:50" s="16" customFormat="1" ht="15" customHeight="1">
      <c r="A18" s="62" t="s">
        <v>23</v>
      </c>
      <c r="B18" s="17"/>
      <c r="C18" s="17">
        <v>994</v>
      </c>
      <c r="D18" s="17">
        <v>600</v>
      </c>
      <c r="E18" s="51">
        <v>800</v>
      </c>
      <c r="F18" s="51">
        <v>800</v>
      </c>
      <c r="G18" s="51">
        <v>800</v>
      </c>
      <c r="H18" s="43"/>
      <c r="I18" s="43"/>
      <c r="J18" s="43"/>
      <c r="K18" s="49"/>
      <c r="L18" s="49"/>
      <c r="M18" s="43"/>
      <c r="N18" s="44"/>
      <c r="O18" s="44"/>
      <c r="P18" s="44"/>
      <c r="Q18" s="44"/>
      <c r="R18" s="44"/>
      <c r="S18" s="45"/>
      <c r="T18" s="46"/>
      <c r="U18" s="46"/>
      <c r="V18" s="47"/>
      <c r="W18" s="47"/>
      <c r="X18" s="47"/>
      <c r="Y18" s="48"/>
      <c r="Z18" s="12"/>
      <c r="AA18" s="13"/>
      <c r="AB18" s="13"/>
      <c r="AC18" s="13"/>
      <c r="AD18" s="13"/>
      <c r="AE18" s="13"/>
      <c r="AF18" s="13"/>
      <c r="AG18" s="14"/>
      <c r="AH18" s="14"/>
      <c r="AI18" s="14"/>
      <c r="AJ18" s="8"/>
      <c r="AK18" s="8"/>
      <c r="AL18" s="14"/>
      <c r="AM18" s="8"/>
      <c r="AN18" s="8"/>
      <c r="AO18" s="8"/>
      <c r="AP18" s="8"/>
      <c r="AQ18" s="8"/>
      <c r="AR18" s="14"/>
      <c r="AS18" s="14"/>
      <c r="AT18" s="14"/>
      <c r="AU18" s="8"/>
      <c r="AV18" s="8"/>
      <c r="AW18" s="8"/>
      <c r="AX18" s="15"/>
    </row>
    <row r="19" spans="1:50" s="16" customFormat="1" ht="15" customHeight="1">
      <c r="A19" s="62" t="s">
        <v>24</v>
      </c>
      <c r="B19" s="17"/>
      <c r="C19" s="17">
        <v>106.94</v>
      </c>
      <c r="D19" s="17">
        <v>1300</v>
      </c>
      <c r="E19" s="51">
        <f>E20+E21</f>
        <v>1300</v>
      </c>
      <c r="F19" s="51">
        <f>F20+F21</f>
        <v>1300</v>
      </c>
      <c r="G19" s="51">
        <f>G20+G21</f>
        <v>1300</v>
      </c>
      <c r="H19" s="43"/>
      <c r="I19" s="43"/>
      <c r="J19" s="43"/>
      <c r="K19" s="49"/>
      <c r="L19" s="49"/>
      <c r="M19" s="43"/>
      <c r="N19" s="44"/>
      <c r="O19" s="44"/>
      <c r="P19" s="44"/>
      <c r="Q19" s="44"/>
      <c r="R19" s="44"/>
      <c r="S19" s="45"/>
      <c r="T19" s="46"/>
      <c r="U19" s="46"/>
      <c r="V19" s="47"/>
      <c r="W19" s="47"/>
      <c r="X19" s="47"/>
      <c r="Y19" s="48"/>
      <c r="Z19" s="12"/>
      <c r="AA19" s="13"/>
      <c r="AB19" s="13"/>
      <c r="AC19" s="13"/>
      <c r="AD19" s="13"/>
      <c r="AE19" s="13"/>
      <c r="AF19" s="13"/>
      <c r="AG19" s="14"/>
      <c r="AH19" s="14"/>
      <c r="AI19" s="14"/>
      <c r="AJ19" s="8"/>
      <c r="AK19" s="8"/>
      <c r="AL19" s="14"/>
      <c r="AM19" s="8"/>
      <c r="AN19" s="8"/>
      <c r="AO19" s="8"/>
      <c r="AP19" s="8"/>
      <c r="AQ19" s="8"/>
      <c r="AR19" s="14"/>
      <c r="AS19" s="14"/>
      <c r="AT19" s="14"/>
      <c r="AU19" s="8"/>
      <c r="AV19" s="8"/>
      <c r="AW19" s="8"/>
      <c r="AX19" s="15"/>
    </row>
    <row r="20" spans="1:50" s="16" customFormat="1" ht="15" customHeight="1">
      <c r="A20" s="62" t="s">
        <v>25</v>
      </c>
      <c r="B20" s="17"/>
      <c r="C20" s="17">
        <v>106.94</v>
      </c>
      <c r="D20" s="17">
        <v>500</v>
      </c>
      <c r="E20" s="51">
        <v>500</v>
      </c>
      <c r="F20" s="51">
        <v>500</v>
      </c>
      <c r="G20" s="51">
        <v>500</v>
      </c>
      <c r="H20" s="43"/>
      <c r="I20" s="43"/>
      <c r="J20" s="43"/>
      <c r="K20" s="49"/>
      <c r="L20" s="49"/>
      <c r="M20" s="43"/>
      <c r="N20" s="44"/>
      <c r="O20" s="44"/>
      <c r="P20" s="44"/>
      <c r="Q20" s="44"/>
      <c r="R20" s="44"/>
      <c r="S20" s="45"/>
      <c r="T20" s="46"/>
      <c r="U20" s="46"/>
      <c r="V20" s="47"/>
      <c r="W20" s="47"/>
      <c r="X20" s="47"/>
      <c r="Y20" s="48"/>
      <c r="Z20" s="12"/>
      <c r="AA20" s="13"/>
      <c r="AB20" s="13"/>
      <c r="AC20" s="13"/>
      <c r="AD20" s="13"/>
      <c r="AE20" s="13"/>
      <c r="AF20" s="13"/>
      <c r="AG20" s="14"/>
      <c r="AH20" s="14"/>
      <c r="AI20" s="14"/>
      <c r="AJ20" s="8"/>
      <c r="AK20" s="8"/>
      <c r="AL20" s="14"/>
      <c r="AM20" s="8"/>
      <c r="AN20" s="8"/>
      <c r="AO20" s="8"/>
      <c r="AP20" s="8"/>
      <c r="AQ20" s="8"/>
      <c r="AR20" s="14"/>
      <c r="AS20" s="14"/>
      <c r="AT20" s="14"/>
      <c r="AU20" s="8"/>
      <c r="AV20" s="8"/>
      <c r="AW20" s="8"/>
      <c r="AX20" s="15"/>
    </row>
    <row r="21" spans="1:50" s="16" customFormat="1" ht="15" customHeight="1">
      <c r="A21" s="62" t="s">
        <v>26</v>
      </c>
      <c r="B21" s="17"/>
      <c r="C21" s="17">
        <v>0</v>
      </c>
      <c r="D21" s="17">
        <v>800</v>
      </c>
      <c r="E21" s="51">
        <v>800</v>
      </c>
      <c r="F21" s="51">
        <v>800</v>
      </c>
      <c r="G21" s="51">
        <v>800</v>
      </c>
      <c r="H21" s="43"/>
      <c r="I21" s="43"/>
      <c r="J21" s="43"/>
      <c r="K21" s="49"/>
      <c r="L21" s="49"/>
      <c r="M21" s="43"/>
      <c r="N21" s="44"/>
      <c r="O21" s="44"/>
      <c r="P21" s="44"/>
      <c r="Q21" s="44"/>
      <c r="R21" s="44"/>
      <c r="S21" s="45"/>
      <c r="T21" s="46"/>
      <c r="U21" s="46"/>
      <c r="V21" s="47"/>
      <c r="W21" s="47"/>
      <c r="X21" s="47"/>
      <c r="Y21" s="48"/>
      <c r="Z21" s="12"/>
      <c r="AA21" s="13"/>
      <c r="AB21" s="13"/>
      <c r="AC21" s="13"/>
      <c r="AD21" s="13"/>
      <c r="AE21" s="13"/>
      <c r="AF21" s="13"/>
      <c r="AG21" s="14"/>
      <c r="AH21" s="14"/>
      <c r="AI21" s="14"/>
      <c r="AJ21" s="8"/>
      <c r="AK21" s="8"/>
      <c r="AL21" s="14"/>
      <c r="AM21" s="8"/>
      <c r="AN21" s="8"/>
      <c r="AO21" s="8"/>
      <c r="AP21" s="8"/>
      <c r="AQ21" s="8"/>
      <c r="AR21" s="14"/>
      <c r="AS21" s="14"/>
      <c r="AT21" s="14"/>
      <c r="AU21" s="8"/>
      <c r="AV21" s="8"/>
      <c r="AW21" s="8"/>
      <c r="AX21" s="15"/>
    </row>
    <row r="22" spans="1:50" s="11" customFormat="1" ht="15" customHeight="1">
      <c r="A22" s="61" t="s">
        <v>27</v>
      </c>
      <c r="B22" s="18">
        <f>B23+B27+B37+B38+B39</f>
        <v>0</v>
      </c>
      <c r="C22" s="18">
        <v>30424</v>
      </c>
      <c r="D22" s="18">
        <f>D23+D27+D37+D38+D39</f>
        <v>24700</v>
      </c>
      <c r="E22" s="42">
        <f>E23+E27+E37+E38+E39</f>
        <v>27500</v>
      </c>
      <c r="F22" s="42">
        <f>F23+F27+F37+F38+F39</f>
        <v>26500</v>
      </c>
      <c r="G22" s="42">
        <f>G23+G27+G37+G38+G39</f>
        <v>26500</v>
      </c>
      <c r="H22" s="49"/>
      <c r="I22" s="49"/>
      <c r="J22" s="49"/>
      <c r="K22" s="49"/>
      <c r="L22" s="49"/>
      <c r="M22" s="49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52"/>
      <c r="Z22" s="9"/>
      <c r="AA22" s="7"/>
      <c r="AB22" s="7"/>
      <c r="AC22" s="7"/>
      <c r="AD22" s="7"/>
      <c r="AE22" s="7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10"/>
    </row>
    <row r="23" spans="1:50" s="16" customFormat="1" ht="15" customHeight="1">
      <c r="A23" s="62" t="s">
        <v>28</v>
      </c>
      <c r="B23" s="17"/>
      <c r="C23" s="17">
        <v>1817.47</v>
      </c>
      <c r="D23" s="17">
        <v>1800</v>
      </c>
      <c r="E23" s="51">
        <f>SUM(E24:E26)</f>
        <v>2100</v>
      </c>
      <c r="F23" s="51">
        <f>SUM(F24:F26)</f>
        <v>2100</v>
      </c>
      <c r="G23" s="51">
        <f>SUM(G24:G26)</f>
        <v>2100</v>
      </c>
      <c r="H23" s="43"/>
      <c r="I23" s="43"/>
      <c r="J23" s="43"/>
      <c r="K23" s="49"/>
      <c r="L23" s="49"/>
      <c r="M23" s="43"/>
      <c r="N23" s="44"/>
      <c r="O23" s="44"/>
      <c r="P23" s="44"/>
      <c r="Q23" s="44"/>
      <c r="R23" s="44"/>
      <c r="S23" s="45"/>
      <c r="T23" s="46"/>
      <c r="U23" s="46"/>
      <c r="V23" s="47"/>
      <c r="W23" s="47"/>
      <c r="X23" s="47"/>
      <c r="Y23" s="52"/>
      <c r="Z23" s="12"/>
      <c r="AA23" s="13"/>
      <c r="AB23" s="13"/>
      <c r="AC23" s="13"/>
      <c r="AD23" s="13"/>
      <c r="AE23" s="13"/>
      <c r="AF23" s="13"/>
      <c r="AG23" s="14"/>
      <c r="AH23" s="14"/>
      <c r="AI23" s="14"/>
      <c r="AJ23" s="8"/>
      <c r="AK23" s="8"/>
      <c r="AL23" s="14"/>
      <c r="AM23" s="8"/>
      <c r="AN23" s="8"/>
      <c r="AO23" s="8"/>
      <c r="AP23" s="8"/>
      <c r="AQ23" s="8"/>
      <c r="AR23" s="14"/>
      <c r="AS23" s="14"/>
      <c r="AT23" s="14"/>
      <c r="AU23" s="8"/>
      <c r="AV23" s="8"/>
      <c r="AW23" s="8"/>
      <c r="AX23" s="10"/>
    </row>
    <row r="24" spans="1:50" s="16" customFormat="1" ht="15" customHeight="1">
      <c r="A24" s="62" t="s">
        <v>29</v>
      </c>
      <c r="B24" s="17"/>
      <c r="C24" s="17">
        <v>314.83</v>
      </c>
      <c r="D24" s="17">
        <v>500</v>
      </c>
      <c r="E24" s="51">
        <v>500</v>
      </c>
      <c r="F24" s="51">
        <v>500</v>
      </c>
      <c r="G24" s="51">
        <v>500</v>
      </c>
      <c r="H24" s="43"/>
      <c r="I24" s="43"/>
      <c r="J24" s="43"/>
      <c r="K24" s="49"/>
      <c r="L24" s="49"/>
      <c r="M24" s="43"/>
      <c r="N24" s="44"/>
      <c r="O24" s="44"/>
      <c r="P24" s="44"/>
      <c r="Q24" s="44"/>
      <c r="R24" s="44"/>
      <c r="S24" s="45"/>
      <c r="T24" s="46"/>
      <c r="U24" s="46"/>
      <c r="V24" s="47"/>
      <c r="W24" s="47"/>
      <c r="X24" s="47"/>
      <c r="Y24" s="52"/>
      <c r="Z24" s="12"/>
      <c r="AA24" s="13"/>
      <c r="AB24" s="13"/>
      <c r="AC24" s="13"/>
      <c r="AD24" s="13"/>
      <c r="AE24" s="13"/>
      <c r="AF24" s="13"/>
      <c r="AG24" s="14"/>
      <c r="AH24" s="14"/>
      <c r="AI24" s="14"/>
      <c r="AJ24" s="8"/>
      <c r="AK24" s="8"/>
      <c r="AL24" s="14"/>
      <c r="AM24" s="8"/>
      <c r="AN24" s="8"/>
      <c r="AO24" s="8"/>
      <c r="AP24" s="8"/>
      <c r="AQ24" s="8"/>
      <c r="AR24" s="14"/>
      <c r="AS24" s="14"/>
      <c r="AT24" s="14"/>
      <c r="AU24" s="8"/>
      <c r="AV24" s="8"/>
      <c r="AW24" s="8"/>
      <c r="AX24" s="10"/>
    </row>
    <row r="25" spans="1:50" s="16" customFormat="1" ht="15" customHeight="1">
      <c r="A25" s="62" t="s">
        <v>30</v>
      </c>
      <c r="B25" s="17"/>
      <c r="C25" s="17">
        <v>542.64</v>
      </c>
      <c r="D25" s="17">
        <v>600</v>
      </c>
      <c r="E25" s="51">
        <v>600</v>
      </c>
      <c r="F25" s="51">
        <v>600</v>
      </c>
      <c r="G25" s="51">
        <v>600</v>
      </c>
      <c r="H25" s="43"/>
      <c r="I25" s="43"/>
      <c r="J25" s="43"/>
      <c r="K25" s="49"/>
      <c r="L25" s="49"/>
      <c r="M25" s="43"/>
      <c r="N25" s="44"/>
      <c r="O25" s="44"/>
      <c r="P25" s="44"/>
      <c r="Q25" s="44"/>
      <c r="R25" s="44"/>
      <c r="S25" s="45"/>
      <c r="T25" s="46"/>
      <c r="U25" s="46"/>
      <c r="V25" s="47"/>
      <c r="W25" s="47"/>
      <c r="X25" s="47"/>
      <c r="Y25" s="52"/>
      <c r="Z25" s="12"/>
      <c r="AA25" s="13"/>
      <c r="AB25" s="13"/>
      <c r="AC25" s="13"/>
      <c r="AD25" s="13"/>
      <c r="AE25" s="13"/>
      <c r="AF25" s="13"/>
      <c r="AG25" s="14"/>
      <c r="AH25" s="14"/>
      <c r="AI25" s="14"/>
      <c r="AJ25" s="8"/>
      <c r="AK25" s="8"/>
      <c r="AL25" s="14"/>
      <c r="AM25" s="8"/>
      <c r="AN25" s="8"/>
      <c r="AO25" s="8"/>
      <c r="AP25" s="8"/>
      <c r="AQ25" s="8"/>
      <c r="AR25" s="14"/>
      <c r="AS25" s="14"/>
      <c r="AT25" s="14"/>
      <c r="AU25" s="8"/>
      <c r="AV25" s="8"/>
      <c r="AW25" s="8"/>
      <c r="AX25" s="10"/>
    </row>
    <row r="26" spans="1:50" s="16" customFormat="1" ht="15" customHeight="1">
      <c r="A26" s="62" t="s">
        <v>31</v>
      </c>
      <c r="B26" s="17"/>
      <c r="C26" s="17">
        <v>960</v>
      </c>
      <c r="D26" s="17">
        <v>700</v>
      </c>
      <c r="E26" s="51">
        <v>1000</v>
      </c>
      <c r="F26" s="51">
        <v>1000</v>
      </c>
      <c r="G26" s="51">
        <v>1000</v>
      </c>
      <c r="H26" s="43"/>
      <c r="I26" s="43"/>
      <c r="J26" s="43"/>
      <c r="K26" s="49"/>
      <c r="L26" s="49"/>
      <c r="M26" s="43"/>
      <c r="N26" s="44"/>
      <c r="O26" s="44"/>
      <c r="P26" s="44"/>
      <c r="Q26" s="44"/>
      <c r="R26" s="44"/>
      <c r="S26" s="45"/>
      <c r="T26" s="46"/>
      <c r="U26" s="46"/>
      <c r="V26" s="47"/>
      <c r="W26" s="47"/>
      <c r="X26" s="47"/>
      <c r="Y26" s="52"/>
      <c r="Z26" s="12"/>
      <c r="AA26" s="13"/>
      <c r="AB26" s="13"/>
      <c r="AC26" s="13"/>
      <c r="AD26" s="13"/>
      <c r="AE26" s="13"/>
      <c r="AF26" s="13"/>
      <c r="AG26" s="14"/>
      <c r="AH26" s="14"/>
      <c r="AI26" s="14"/>
      <c r="AJ26" s="8"/>
      <c r="AK26" s="8"/>
      <c r="AL26" s="14"/>
      <c r="AM26" s="8"/>
      <c r="AN26" s="8"/>
      <c r="AO26" s="8"/>
      <c r="AP26" s="8"/>
      <c r="AQ26" s="8"/>
      <c r="AR26" s="14"/>
      <c r="AS26" s="14"/>
      <c r="AT26" s="14"/>
      <c r="AU26" s="8"/>
      <c r="AV26" s="8"/>
      <c r="AW26" s="8"/>
      <c r="AX26" s="10"/>
    </row>
    <row r="27" spans="1:50" s="16" customFormat="1" ht="15" customHeight="1">
      <c r="A27" s="74" t="s">
        <v>32</v>
      </c>
      <c r="B27" s="17">
        <f>SUM(B28:B36)</f>
        <v>0</v>
      </c>
      <c r="C27" s="17">
        <v>24708.63</v>
      </c>
      <c r="D27" s="17">
        <f>SUM(D28:D36)</f>
        <v>20400</v>
      </c>
      <c r="E27" s="51">
        <f>SUM(E28:E36)</f>
        <v>21400</v>
      </c>
      <c r="F27" s="51">
        <f>SUM(F28:F36)</f>
        <v>20400</v>
      </c>
      <c r="G27" s="51">
        <f>SUM(G28:G36)</f>
        <v>20400</v>
      </c>
      <c r="H27" s="43"/>
      <c r="I27" s="43"/>
      <c r="J27" s="43"/>
      <c r="K27" s="49"/>
      <c r="L27" s="49"/>
      <c r="M27" s="43"/>
      <c r="N27" s="44"/>
      <c r="O27" s="44"/>
      <c r="P27" s="44"/>
      <c r="Q27" s="44"/>
      <c r="R27" s="44"/>
      <c r="S27" s="45"/>
      <c r="T27" s="46"/>
      <c r="U27" s="46"/>
      <c r="V27" s="47"/>
      <c r="W27" s="47"/>
      <c r="X27" s="47"/>
      <c r="Y27" s="52"/>
      <c r="Z27" s="12"/>
      <c r="AA27" s="13"/>
      <c r="AB27" s="13"/>
      <c r="AC27" s="13"/>
      <c r="AD27" s="13"/>
      <c r="AE27" s="13"/>
      <c r="AF27" s="13"/>
      <c r="AG27" s="14"/>
      <c r="AH27" s="14"/>
      <c r="AI27" s="14"/>
      <c r="AJ27" s="8"/>
      <c r="AK27" s="8"/>
      <c r="AL27" s="14"/>
      <c r="AM27" s="8"/>
      <c r="AN27" s="8"/>
      <c r="AO27" s="8"/>
      <c r="AP27" s="8"/>
      <c r="AQ27" s="8"/>
      <c r="AR27" s="14"/>
      <c r="AS27" s="14"/>
      <c r="AT27" s="14"/>
      <c r="AU27" s="8"/>
      <c r="AV27" s="8"/>
      <c r="AW27" s="8"/>
      <c r="AX27" s="10"/>
    </row>
    <row r="28" spans="1:50" s="16" customFormat="1" ht="15" customHeight="1">
      <c r="A28" s="62" t="s">
        <v>33</v>
      </c>
      <c r="B28" s="17"/>
      <c r="C28" s="17">
        <v>2485.34</v>
      </c>
      <c r="D28" s="17">
        <v>4800</v>
      </c>
      <c r="E28" s="51">
        <v>4800</v>
      </c>
      <c r="F28" s="51">
        <v>4800</v>
      </c>
      <c r="G28" s="51">
        <v>4800</v>
      </c>
      <c r="H28" s="43"/>
      <c r="I28" s="43"/>
      <c r="J28" s="43"/>
      <c r="K28" s="49"/>
      <c r="L28" s="49"/>
      <c r="M28" s="43"/>
      <c r="N28" s="44"/>
      <c r="O28" s="44"/>
      <c r="P28" s="44"/>
      <c r="Q28" s="44"/>
      <c r="R28" s="44"/>
      <c r="S28" s="45"/>
      <c r="T28" s="46"/>
      <c r="U28" s="46"/>
      <c r="V28" s="47"/>
      <c r="W28" s="47"/>
      <c r="X28" s="47"/>
      <c r="Y28" s="52"/>
      <c r="Z28" s="12"/>
      <c r="AA28" s="13"/>
      <c r="AB28" s="13"/>
      <c r="AC28" s="13"/>
      <c r="AD28" s="13"/>
      <c r="AE28" s="13"/>
      <c r="AF28" s="13"/>
      <c r="AG28" s="14"/>
      <c r="AH28" s="14"/>
      <c r="AI28" s="14"/>
      <c r="AJ28" s="8"/>
      <c r="AK28" s="8"/>
      <c r="AL28" s="14"/>
      <c r="AM28" s="8"/>
      <c r="AN28" s="8"/>
      <c r="AO28" s="8"/>
      <c r="AP28" s="8"/>
      <c r="AQ28" s="8"/>
      <c r="AR28" s="14"/>
      <c r="AS28" s="14"/>
      <c r="AT28" s="14"/>
      <c r="AU28" s="8"/>
      <c r="AV28" s="8"/>
      <c r="AW28" s="8"/>
      <c r="AX28" s="10"/>
    </row>
    <row r="29" spans="1:50" s="16" customFormat="1" ht="15" customHeight="1">
      <c r="A29" s="62" t="s">
        <v>34</v>
      </c>
      <c r="B29" s="17"/>
      <c r="C29" s="17">
        <v>8555.71</v>
      </c>
      <c r="D29" s="17">
        <v>7000</v>
      </c>
      <c r="E29" s="51">
        <v>7000</v>
      </c>
      <c r="F29" s="51">
        <v>7000</v>
      </c>
      <c r="G29" s="51">
        <v>7000</v>
      </c>
      <c r="H29" s="43"/>
      <c r="I29" s="43"/>
      <c r="J29" s="43"/>
      <c r="K29" s="49"/>
      <c r="L29" s="49"/>
      <c r="M29" s="43"/>
      <c r="N29" s="44"/>
      <c r="O29" s="44"/>
      <c r="P29" s="44"/>
      <c r="Q29" s="44"/>
      <c r="R29" s="44"/>
      <c r="S29" s="45"/>
      <c r="T29" s="46"/>
      <c r="U29" s="46"/>
      <c r="V29" s="47"/>
      <c r="W29" s="47"/>
      <c r="X29" s="47"/>
      <c r="Y29" s="52"/>
      <c r="Z29" s="12"/>
      <c r="AA29" s="13"/>
      <c r="AB29" s="13"/>
      <c r="AC29" s="13"/>
      <c r="AD29" s="13"/>
      <c r="AE29" s="13"/>
      <c r="AF29" s="13"/>
      <c r="AG29" s="14"/>
      <c r="AH29" s="14"/>
      <c r="AI29" s="14"/>
      <c r="AJ29" s="8"/>
      <c r="AK29" s="8"/>
      <c r="AL29" s="14"/>
      <c r="AM29" s="8"/>
      <c r="AN29" s="8"/>
      <c r="AO29" s="8"/>
      <c r="AP29" s="8"/>
      <c r="AQ29" s="8"/>
      <c r="AR29" s="14"/>
      <c r="AS29" s="14"/>
      <c r="AT29" s="14"/>
      <c r="AU29" s="8"/>
      <c r="AV29" s="8"/>
      <c r="AW29" s="8"/>
      <c r="AX29" s="10"/>
    </row>
    <row r="30" spans="1:50" s="16" customFormat="1" ht="15" customHeight="1">
      <c r="A30" s="62" t="s">
        <v>35</v>
      </c>
      <c r="B30" s="17"/>
      <c r="C30" s="17">
        <v>0</v>
      </c>
      <c r="D30" s="17">
        <v>200</v>
      </c>
      <c r="E30" s="51">
        <v>1200</v>
      </c>
      <c r="F30" s="51">
        <v>200</v>
      </c>
      <c r="G30" s="51">
        <v>200</v>
      </c>
      <c r="H30" s="43"/>
      <c r="I30" s="43"/>
      <c r="J30" s="43"/>
      <c r="K30" s="49"/>
      <c r="L30" s="49"/>
      <c r="M30" s="43"/>
      <c r="N30" s="44"/>
      <c r="O30" s="44"/>
      <c r="P30" s="44"/>
      <c r="Q30" s="44"/>
      <c r="R30" s="44"/>
      <c r="S30" s="45"/>
      <c r="T30" s="46"/>
      <c r="U30" s="46"/>
      <c r="V30" s="47"/>
      <c r="W30" s="47"/>
      <c r="X30" s="47"/>
      <c r="Y30" s="52"/>
      <c r="Z30" s="12"/>
      <c r="AA30" s="13"/>
      <c r="AB30" s="13"/>
      <c r="AC30" s="13"/>
      <c r="AD30" s="13"/>
      <c r="AE30" s="13"/>
      <c r="AF30" s="13"/>
      <c r="AG30" s="14"/>
      <c r="AH30" s="14"/>
      <c r="AI30" s="14"/>
      <c r="AJ30" s="8"/>
      <c r="AK30" s="8"/>
      <c r="AL30" s="14"/>
      <c r="AM30" s="8"/>
      <c r="AN30" s="8"/>
      <c r="AO30" s="8"/>
      <c r="AP30" s="8"/>
      <c r="AQ30" s="8"/>
      <c r="AR30" s="14"/>
      <c r="AS30" s="14"/>
      <c r="AT30" s="14"/>
      <c r="AU30" s="8"/>
      <c r="AV30" s="8"/>
      <c r="AW30" s="8"/>
      <c r="AX30" s="10"/>
    </row>
    <row r="31" spans="1:50" s="16" customFormat="1" ht="15" customHeight="1">
      <c r="A31" s="62" t="s">
        <v>36</v>
      </c>
      <c r="B31" s="17"/>
      <c r="C31" s="17">
        <v>5262.29</v>
      </c>
      <c r="D31" s="17">
        <v>1600</v>
      </c>
      <c r="E31" s="51">
        <v>1600</v>
      </c>
      <c r="F31" s="51">
        <v>1600</v>
      </c>
      <c r="G31" s="51">
        <v>1600</v>
      </c>
      <c r="H31" s="43"/>
      <c r="I31" s="43"/>
      <c r="J31" s="43"/>
      <c r="K31" s="49"/>
      <c r="L31" s="49"/>
      <c r="M31" s="43"/>
      <c r="N31" s="44"/>
      <c r="O31" s="44"/>
      <c r="P31" s="44"/>
      <c r="Q31" s="44"/>
      <c r="R31" s="44"/>
      <c r="S31" s="45"/>
      <c r="T31" s="46"/>
      <c r="U31" s="46"/>
      <c r="V31" s="47"/>
      <c r="W31" s="47"/>
      <c r="X31" s="47"/>
      <c r="Y31" s="52"/>
      <c r="Z31" s="12"/>
      <c r="AA31" s="13"/>
      <c r="AB31" s="13"/>
      <c r="AC31" s="13"/>
      <c r="AD31" s="13"/>
      <c r="AE31" s="13"/>
      <c r="AF31" s="13"/>
      <c r="AG31" s="14"/>
      <c r="AH31" s="14"/>
      <c r="AI31" s="14"/>
      <c r="AJ31" s="8"/>
      <c r="AK31" s="8"/>
      <c r="AL31" s="14"/>
      <c r="AM31" s="8"/>
      <c r="AN31" s="8"/>
      <c r="AO31" s="8"/>
      <c r="AP31" s="8"/>
      <c r="AQ31" s="8"/>
      <c r="AR31" s="14"/>
      <c r="AS31" s="14"/>
      <c r="AT31" s="14"/>
      <c r="AU31" s="8"/>
      <c r="AV31" s="8"/>
      <c r="AW31" s="8"/>
      <c r="AX31" s="10"/>
    </row>
    <row r="32" spans="1:50" s="16" customFormat="1" ht="15" customHeight="1">
      <c r="A32" s="76" t="s">
        <v>37</v>
      </c>
      <c r="B32" s="17"/>
      <c r="C32" s="17">
        <v>6286.52</v>
      </c>
      <c r="D32" s="17">
        <v>4000</v>
      </c>
      <c r="E32" s="51">
        <v>4000</v>
      </c>
      <c r="F32" s="51">
        <v>4000</v>
      </c>
      <c r="G32" s="51">
        <v>4000</v>
      </c>
      <c r="H32" s="43"/>
      <c r="I32" s="43"/>
      <c r="J32" s="43"/>
      <c r="K32" s="49"/>
      <c r="L32" s="49"/>
      <c r="M32" s="43"/>
      <c r="N32" s="44"/>
      <c r="O32" s="44"/>
      <c r="P32" s="44"/>
      <c r="Q32" s="44"/>
      <c r="R32" s="44"/>
      <c r="S32" s="45"/>
      <c r="T32" s="46"/>
      <c r="U32" s="46"/>
      <c r="V32" s="47"/>
      <c r="W32" s="47"/>
      <c r="X32" s="47"/>
      <c r="Y32" s="52"/>
      <c r="Z32" s="12"/>
      <c r="AA32" s="13"/>
      <c r="AB32" s="13"/>
      <c r="AC32" s="13"/>
      <c r="AD32" s="13"/>
      <c r="AE32" s="13"/>
      <c r="AF32" s="13"/>
      <c r="AG32" s="14"/>
      <c r="AH32" s="14"/>
      <c r="AI32" s="14"/>
      <c r="AJ32" s="8"/>
      <c r="AK32" s="8"/>
      <c r="AL32" s="14"/>
      <c r="AM32" s="8"/>
      <c r="AN32" s="8"/>
      <c r="AO32" s="8"/>
      <c r="AP32" s="8"/>
      <c r="AQ32" s="8"/>
      <c r="AR32" s="14"/>
      <c r="AS32" s="14"/>
      <c r="AT32" s="14"/>
      <c r="AU32" s="8"/>
      <c r="AV32" s="8"/>
      <c r="AW32" s="8"/>
      <c r="AX32" s="10"/>
    </row>
    <row r="33" spans="1:50" s="16" customFormat="1" ht="15" customHeight="1">
      <c r="A33" s="62" t="s">
        <v>38</v>
      </c>
      <c r="B33" s="17"/>
      <c r="C33" s="17">
        <v>1263.6</v>
      </c>
      <c r="D33" s="17">
        <v>800</v>
      </c>
      <c r="E33" s="51">
        <v>800</v>
      </c>
      <c r="F33" s="51">
        <v>800</v>
      </c>
      <c r="G33" s="51">
        <v>800</v>
      </c>
      <c r="H33" s="43"/>
      <c r="I33" s="43"/>
      <c r="J33" s="43"/>
      <c r="K33" s="49"/>
      <c r="L33" s="49"/>
      <c r="M33" s="43"/>
      <c r="N33" s="44"/>
      <c r="O33" s="44"/>
      <c r="P33" s="44"/>
      <c r="Q33" s="44"/>
      <c r="R33" s="44"/>
      <c r="S33" s="45"/>
      <c r="T33" s="46"/>
      <c r="U33" s="46"/>
      <c r="V33" s="47"/>
      <c r="W33" s="47"/>
      <c r="X33" s="47"/>
      <c r="Y33" s="52"/>
      <c r="Z33" s="12"/>
      <c r="AA33" s="13"/>
      <c r="AB33" s="13"/>
      <c r="AC33" s="13"/>
      <c r="AD33" s="13"/>
      <c r="AE33" s="13"/>
      <c r="AF33" s="13"/>
      <c r="AG33" s="14"/>
      <c r="AH33" s="14"/>
      <c r="AI33" s="14"/>
      <c r="AJ33" s="8"/>
      <c r="AK33" s="8"/>
      <c r="AL33" s="14"/>
      <c r="AM33" s="8"/>
      <c r="AN33" s="8"/>
      <c r="AO33" s="8"/>
      <c r="AP33" s="8"/>
      <c r="AQ33" s="8"/>
      <c r="AR33" s="14"/>
      <c r="AS33" s="14"/>
      <c r="AT33" s="14"/>
      <c r="AU33" s="8"/>
      <c r="AV33" s="8"/>
      <c r="AW33" s="8"/>
      <c r="AX33" s="10"/>
    </row>
    <row r="34" spans="1:50" s="16" customFormat="1" ht="15" customHeight="1">
      <c r="A34" s="62" t="s">
        <v>39</v>
      </c>
      <c r="B34" s="17"/>
      <c r="C34" s="17"/>
      <c r="D34" s="17"/>
      <c r="E34" s="51">
        <v>0</v>
      </c>
      <c r="F34" s="51">
        <v>0</v>
      </c>
      <c r="G34" s="51">
        <v>0</v>
      </c>
      <c r="H34" s="43"/>
      <c r="I34" s="43"/>
      <c r="J34" s="43"/>
      <c r="K34" s="49"/>
      <c r="L34" s="49"/>
      <c r="M34" s="43"/>
      <c r="N34" s="44"/>
      <c r="O34" s="44"/>
      <c r="P34" s="44"/>
      <c r="Q34" s="44"/>
      <c r="R34" s="44"/>
      <c r="S34" s="45"/>
      <c r="T34" s="46"/>
      <c r="U34" s="46"/>
      <c r="V34" s="47"/>
      <c r="W34" s="47"/>
      <c r="X34" s="47"/>
      <c r="Y34" s="52"/>
      <c r="Z34" s="12"/>
      <c r="AA34" s="13"/>
      <c r="AB34" s="13"/>
      <c r="AC34" s="13"/>
      <c r="AD34" s="13"/>
      <c r="AE34" s="13"/>
      <c r="AF34" s="13"/>
      <c r="AG34" s="14"/>
      <c r="AH34" s="14"/>
      <c r="AI34" s="14"/>
      <c r="AJ34" s="8"/>
      <c r="AK34" s="8"/>
      <c r="AL34" s="14"/>
      <c r="AM34" s="8"/>
      <c r="AN34" s="8"/>
      <c r="AO34" s="8"/>
      <c r="AP34" s="8"/>
      <c r="AQ34" s="8"/>
      <c r="AR34" s="14"/>
      <c r="AS34" s="14"/>
      <c r="AT34" s="14"/>
      <c r="AU34" s="8"/>
      <c r="AV34" s="8"/>
      <c r="AW34" s="8"/>
      <c r="AX34" s="10"/>
    </row>
    <row r="35" spans="1:50" s="16" customFormat="1" ht="15" customHeight="1">
      <c r="A35" s="62" t="s">
        <v>40</v>
      </c>
      <c r="B35" s="17"/>
      <c r="C35" s="17">
        <v>1080.49</v>
      </c>
      <c r="D35" s="17">
        <v>1000</v>
      </c>
      <c r="E35" s="51">
        <v>1000</v>
      </c>
      <c r="F35" s="51">
        <v>1000</v>
      </c>
      <c r="G35" s="51">
        <v>1000</v>
      </c>
      <c r="H35" s="43"/>
      <c r="I35" s="43"/>
      <c r="J35" s="43"/>
      <c r="K35" s="49"/>
      <c r="L35" s="49"/>
      <c r="M35" s="43"/>
      <c r="N35" s="44"/>
      <c r="O35" s="44"/>
      <c r="P35" s="44"/>
      <c r="Q35" s="44"/>
      <c r="R35" s="44"/>
      <c r="S35" s="45"/>
      <c r="T35" s="46"/>
      <c r="U35" s="46"/>
      <c r="V35" s="47"/>
      <c r="W35" s="47"/>
      <c r="X35" s="47"/>
      <c r="Y35" s="52"/>
      <c r="Z35" s="12"/>
      <c r="AA35" s="13"/>
      <c r="AB35" s="13"/>
      <c r="AC35" s="13"/>
      <c r="AD35" s="13"/>
      <c r="AE35" s="13"/>
      <c r="AF35" s="13"/>
      <c r="AG35" s="14"/>
      <c r="AH35" s="14"/>
      <c r="AI35" s="14"/>
      <c r="AJ35" s="8"/>
      <c r="AK35" s="8"/>
      <c r="AL35" s="14"/>
      <c r="AM35" s="8"/>
      <c r="AN35" s="8"/>
      <c r="AO35" s="8"/>
      <c r="AP35" s="8"/>
      <c r="AQ35" s="8"/>
      <c r="AR35" s="14"/>
      <c r="AS35" s="14"/>
      <c r="AT35" s="14"/>
      <c r="AU35" s="8"/>
      <c r="AV35" s="8"/>
      <c r="AW35" s="8"/>
      <c r="AX35" s="10"/>
    </row>
    <row r="36" spans="1:50" s="16" customFormat="1" ht="15" customHeight="1">
      <c r="A36" s="76" t="s">
        <v>41</v>
      </c>
      <c r="B36" s="17"/>
      <c r="C36" s="17">
        <v>225.32</v>
      </c>
      <c r="D36" s="17">
        <v>1000</v>
      </c>
      <c r="E36" s="51">
        <v>1000</v>
      </c>
      <c r="F36" s="51">
        <v>1000</v>
      </c>
      <c r="G36" s="51">
        <v>1000</v>
      </c>
      <c r="H36" s="43"/>
      <c r="I36" s="43"/>
      <c r="J36" s="43"/>
      <c r="K36" s="49"/>
      <c r="L36" s="49"/>
      <c r="M36" s="43"/>
      <c r="N36" s="44"/>
      <c r="O36" s="44"/>
      <c r="P36" s="44"/>
      <c r="Q36" s="44"/>
      <c r="R36" s="44"/>
      <c r="S36" s="45"/>
      <c r="T36" s="46"/>
      <c r="U36" s="46"/>
      <c r="V36" s="47"/>
      <c r="W36" s="47"/>
      <c r="X36" s="47"/>
      <c r="Y36" s="52"/>
      <c r="Z36" s="12"/>
      <c r="AA36" s="13"/>
      <c r="AB36" s="13"/>
      <c r="AC36" s="13"/>
      <c r="AD36" s="13"/>
      <c r="AE36" s="13"/>
      <c r="AF36" s="13"/>
      <c r="AG36" s="14"/>
      <c r="AH36" s="14"/>
      <c r="AI36" s="14"/>
      <c r="AJ36" s="8"/>
      <c r="AK36" s="8"/>
      <c r="AL36" s="14"/>
      <c r="AM36" s="8"/>
      <c r="AN36" s="8"/>
      <c r="AO36" s="8"/>
      <c r="AP36" s="8"/>
      <c r="AQ36" s="8"/>
      <c r="AR36" s="14"/>
      <c r="AS36" s="14"/>
      <c r="AT36" s="14"/>
      <c r="AU36" s="8"/>
      <c r="AV36" s="8"/>
      <c r="AW36" s="8"/>
      <c r="AX36" s="10"/>
    </row>
    <row r="37" spans="1:50" s="16" customFormat="1" ht="15" customHeight="1">
      <c r="A37" s="62" t="s">
        <v>42</v>
      </c>
      <c r="B37" s="17"/>
      <c r="C37" s="17">
        <v>1323.8</v>
      </c>
      <c r="D37" s="17">
        <v>1700</v>
      </c>
      <c r="E37" s="51">
        <v>1700</v>
      </c>
      <c r="F37" s="51">
        <v>1700</v>
      </c>
      <c r="G37" s="51">
        <v>1700</v>
      </c>
      <c r="H37" s="43"/>
      <c r="I37" s="43"/>
      <c r="J37" s="43"/>
      <c r="K37" s="49"/>
      <c r="L37" s="49"/>
      <c r="M37" s="43"/>
      <c r="N37" s="44"/>
      <c r="O37" s="44"/>
      <c r="P37" s="44"/>
      <c r="Q37" s="44"/>
      <c r="R37" s="44"/>
      <c r="S37" s="45"/>
      <c r="T37" s="46"/>
      <c r="U37" s="46"/>
      <c r="V37" s="47"/>
      <c r="W37" s="47"/>
      <c r="X37" s="47"/>
      <c r="Y37" s="52"/>
      <c r="Z37" s="12"/>
      <c r="AA37" s="13"/>
      <c r="AB37" s="13"/>
      <c r="AC37" s="13"/>
      <c r="AD37" s="13"/>
      <c r="AE37" s="13"/>
      <c r="AF37" s="13"/>
      <c r="AG37" s="14"/>
      <c r="AH37" s="14"/>
      <c r="AI37" s="14"/>
      <c r="AJ37" s="8"/>
      <c r="AK37" s="8"/>
      <c r="AL37" s="14"/>
      <c r="AM37" s="8"/>
      <c r="AN37" s="8"/>
      <c r="AO37" s="8"/>
      <c r="AP37" s="8"/>
      <c r="AQ37" s="8"/>
      <c r="AR37" s="14"/>
      <c r="AS37" s="14"/>
      <c r="AT37" s="14"/>
      <c r="AU37" s="8"/>
      <c r="AV37" s="8"/>
      <c r="AW37" s="8"/>
      <c r="AX37" s="10"/>
    </row>
    <row r="38" spans="1:50" s="16" customFormat="1" ht="15" customHeight="1">
      <c r="A38" s="62" t="s">
        <v>43</v>
      </c>
      <c r="B38" s="17"/>
      <c r="C38" s="17">
        <v>1894</v>
      </c>
      <c r="D38" s="17"/>
      <c r="E38" s="51">
        <v>0</v>
      </c>
      <c r="F38" s="51">
        <v>0</v>
      </c>
      <c r="G38" s="51">
        <v>0</v>
      </c>
      <c r="H38" s="43"/>
      <c r="I38" s="43"/>
      <c r="J38" s="43"/>
      <c r="K38" s="49"/>
      <c r="L38" s="49"/>
      <c r="M38" s="43"/>
      <c r="N38" s="44"/>
      <c r="O38" s="44"/>
      <c r="P38" s="44"/>
      <c r="Q38" s="44"/>
      <c r="R38" s="44"/>
      <c r="S38" s="45"/>
      <c r="T38" s="46"/>
      <c r="U38" s="46"/>
      <c r="V38" s="47"/>
      <c r="W38" s="47"/>
      <c r="X38" s="47"/>
      <c r="Y38" s="52"/>
      <c r="Z38" s="12"/>
      <c r="AA38" s="13"/>
      <c r="AB38" s="13"/>
      <c r="AC38" s="13"/>
      <c r="AD38" s="13"/>
      <c r="AE38" s="13"/>
      <c r="AF38" s="13"/>
      <c r="AG38" s="14"/>
      <c r="AH38" s="14"/>
      <c r="AI38" s="14"/>
      <c r="AJ38" s="8"/>
      <c r="AK38" s="8"/>
      <c r="AL38" s="14"/>
      <c r="AM38" s="8"/>
      <c r="AN38" s="8"/>
      <c r="AO38" s="8"/>
      <c r="AP38" s="8"/>
      <c r="AQ38" s="8"/>
      <c r="AR38" s="14"/>
      <c r="AS38" s="14"/>
      <c r="AT38" s="14"/>
      <c r="AU38" s="8"/>
      <c r="AV38" s="8"/>
      <c r="AW38" s="8"/>
      <c r="AX38" s="10"/>
    </row>
    <row r="39" spans="1:50" s="16" customFormat="1" ht="15" customHeight="1">
      <c r="A39" s="62" t="s">
        <v>44</v>
      </c>
      <c r="B39" s="17"/>
      <c r="C39" s="17">
        <v>680.1</v>
      </c>
      <c r="D39" s="17">
        <v>800</v>
      </c>
      <c r="E39" s="51">
        <v>2300</v>
      </c>
      <c r="F39" s="51">
        <v>2300</v>
      </c>
      <c r="G39" s="51">
        <v>2300</v>
      </c>
      <c r="H39" s="43"/>
      <c r="I39" s="43"/>
      <c r="J39" s="43"/>
      <c r="K39" s="49"/>
      <c r="L39" s="49"/>
      <c r="M39" s="43"/>
      <c r="N39" s="44"/>
      <c r="O39" s="44"/>
      <c r="P39" s="44"/>
      <c r="Q39" s="44"/>
      <c r="R39" s="44"/>
      <c r="S39" s="45"/>
      <c r="T39" s="46"/>
      <c r="U39" s="46"/>
      <c r="V39" s="47"/>
      <c r="W39" s="47"/>
      <c r="X39" s="47"/>
      <c r="Y39" s="52"/>
      <c r="Z39" s="12"/>
      <c r="AA39" s="13"/>
      <c r="AB39" s="13"/>
      <c r="AC39" s="13"/>
      <c r="AD39" s="13"/>
      <c r="AE39" s="13"/>
      <c r="AF39" s="13"/>
      <c r="AG39" s="14"/>
      <c r="AH39" s="14"/>
      <c r="AI39" s="14"/>
      <c r="AJ39" s="8"/>
      <c r="AK39" s="8"/>
      <c r="AL39" s="14"/>
      <c r="AM39" s="8"/>
      <c r="AN39" s="8"/>
      <c r="AO39" s="8"/>
      <c r="AP39" s="8"/>
      <c r="AQ39" s="8"/>
      <c r="AR39" s="14"/>
      <c r="AS39" s="14"/>
      <c r="AT39" s="14"/>
      <c r="AU39" s="8"/>
      <c r="AV39" s="8"/>
      <c r="AW39" s="8"/>
      <c r="AX39" s="10"/>
    </row>
    <row r="40" spans="1:50" s="11" customFormat="1" ht="15" customHeight="1">
      <c r="A40" s="61" t="s">
        <v>45</v>
      </c>
      <c r="B40" s="18">
        <f aca="true" t="shared" si="1" ref="B40:G40">SUM(B41:B44)</f>
        <v>0</v>
      </c>
      <c r="C40" s="18">
        <f t="shared" si="1"/>
        <v>7088.14</v>
      </c>
      <c r="D40" s="18">
        <f t="shared" si="1"/>
        <v>6100</v>
      </c>
      <c r="E40" s="42">
        <f t="shared" si="1"/>
        <v>7100</v>
      </c>
      <c r="F40" s="42">
        <f t="shared" si="1"/>
        <v>7100</v>
      </c>
      <c r="G40" s="42">
        <f t="shared" si="1"/>
        <v>7100</v>
      </c>
      <c r="H40" s="49"/>
      <c r="I40" s="49"/>
      <c r="J40" s="49"/>
      <c r="K40" s="49"/>
      <c r="L40" s="49"/>
      <c r="M40" s="49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52"/>
      <c r="Z40" s="9"/>
      <c r="AA40" s="7"/>
      <c r="AB40" s="7"/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10"/>
    </row>
    <row r="41" spans="1:50" s="16" customFormat="1" ht="15" customHeight="1">
      <c r="A41" s="62" t="s">
        <v>46</v>
      </c>
      <c r="B41" s="17"/>
      <c r="C41" s="17">
        <v>528.58</v>
      </c>
      <c r="D41" s="17">
        <v>1000</v>
      </c>
      <c r="E41" s="51">
        <v>1000</v>
      </c>
      <c r="F41" s="51">
        <v>1000</v>
      </c>
      <c r="G41" s="51">
        <v>1000</v>
      </c>
      <c r="H41" s="43"/>
      <c r="I41" s="43"/>
      <c r="J41" s="43"/>
      <c r="K41" s="43"/>
      <c r="L41" s="43"/>
      <c r="M41" s="43"/>
      <c r="N41" s="44"/>
      <c r="O41" s="44"/>
      <c r="P41" s="44"/>
      <c r="Q41" s="45"/>
      <c r="R41" s="45"/>
      <c r="S41" s="45"/>
      <c r="T41" s="46"/>
      <c r="U41" s="46"/>
      <c r="V41" s="47"/>
      <c r="W41" s="46"/>
      <c r="X41" s="46"/>
      <c r="Y41" s="48"/>
      <c r="Z41" s="12"/>
      <c r="AA41" s="13"/>
      <c r="AB41" s="13"/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8"/>
      <c r="AN41" s="8"/>
      <c r="AO41" s="8"/>
      <c r="AP41" s="14"/>
      <c r="AQ41" s="14"/>
      <c r="AR41" s="14"/>
      <c r="AS41" s="14"/>
      <c r="AT41" s="14"/>
      <c r="AU41" s="8"/>
      <c r="AV41" s="14"/>
      <c r="AW41" s="14"/>
      <c r="AX41" s="15"/>
    </row>
    <row r="42" spans="1:50" s="16" customFormat="1" ht="15" customHeight="1">
      <c r="A42" s="62" t="s">
        <v>47</v>
      </c>
      <c r="B42" s="17"/>
      <c r="C42" s="17">
        <v>438.9</v>
      </c>
      <c r="D42" s="17">
        <v>500</v>
      </c>
      <c r="E42" s="51">
        <v>500</v>
      </c>
      <c r="F42" s="51">
        <v>500</v>
      </c>
      <c r="G42" s="51">
        <v>500</v>
      </c>
      <c r="H42" s="43"/>
      <c r="I42" s="43"/>
      <c r="J42" s="43"/>
      <c r="K42" s="43"/>
      <c r="L42" s="43"/>
      <c r="M42" s="43"/>
      <c r="N42" s="44"/>
      <c r="O42" s="44"/>
      <c r="P42" s="44"/>
      <c r="Q42" s="45"/>
      <c r="R42" s="45"/>
      <c r="S42" s="45"/>
      <c r="T42" s="46"/>
      <c r="U42" s="46"/>
      <c r="V42" s="47"/>
      <c r="W42" s="46"/>
      <c r="X42" s="46"/>
      <c r="Y42" s="48"/>
      <c r="Z42" s="12"/>
      <c r="AA42" s="13"/>
      <c r="AB42" s="13"/>
      <c r="AC42" s="13"/>
      <c r="AD42" s="13"/>
      <c r="AE42" s="13"/>
      <c r="AF42" s="13"/>
      <c r="AG42" s="14"/>
      <c r="AH42" s="14"/>
      <c r="AI42" s="14"/>
      <c r="AJ42" s="14"/>
      <c r="AK42" s="14"/>
      <c r="AL42" s="14"/>
      <c r="AM42" s="8"/>
      <c r="AN42" s="8"/>
      <c r="AO42" s="8"/>
      <c r="AP42" s="14"/>
      <c r="AQ42" s="14"/>
      <c r="AR42" s="14"/>
      <c r="AS42" s="14"/>
      <c r="AT42" s="14"/>
      <c r="AU42" s="8"/>
      <c r="AV42" s="14"/>
      <c r="AW42" s="14"/>
      <c r="AX42" s="15"/>
    </row>
    <row r="43" spans="1:50" s="16" customFormat="1" ht="15" customHeight="1">
      <c r="A43" s="62" t="s">
        <v>48</v>
      </c>
      <c r="B43" s="17"/>
      <c r="C43" s="17">
        <v>1790.4</v>
      </c>
      <c r="D43" s="17">
        <v>1800</v>
      </c>
      <c r="E43" s="53">
        <v>2800</v>
      </c>
      <c r="F43" s="53">
        <v>2800</v>
      </c>
      <c r="G43" s="53">
        <v>2800</v>
      </c>
      <c r="H43" s="43"/>
      <c r="I43" s="43"/>
      <c r="J43" s="43"/>
      <c r="K43" s="43"/>
      <c r="L43" s="43"/>
      <c r="M43" s="43"/>
      <c r="N43" s="44"/>
      <c r="O43" s="44"/>
      <c r="P43" s="44"/>
      <c r="Q43" s="45"/>
      <c r="R43" s="45"/>
      <c r="S43" s="45"/>
      <c r="T43" s="46"/>
      <c r="U43" s="46"/>
      <c r="V43" s="47"/>
      <c r="W43" s="46"/>
      <c r="X43" s="46"/>
      <c r="Y43" s="48"/>
      <c r="Z43" s="12"/>
      <c r="AA43" s="13"/>
      <c r="AB43" s="13"/>
      <c r="AC43" s="13"/>
      <c r="AD43" s="13"/>
      <c r="AE43" s="13"/>
      <c r="AF43" s="13"/>
      <c r="AG43" s="14"/>
      <c r="AH43" s="14"/>
      <c r="AI43" s="14"/>
      <c r="AJ43" s="14"/>
      <c r="AK43" s="14"/>
      <c r="AL43" s="14"/>
      <c r="AM43" s="8"/>
      <c r="AN43" s="8"/>
      <c r="AO43" s="8"/>
      <c r="AP43" s="14"/>
      <c r="AQ43" s="14"/>
      <c r="AR43" s="14"/>
      <c r="AS43" s="14"/>
      <c r="AT43" s="14"/>
      <c r="AU43" s="8"/>
      <c r="AV43" s="14"/>
      <c r="AW43" s="14"/>
      <c r="AX43" s="15"/>
    </row>
    <row r="44" spans="1:50" s="16" customFormat="1" ht="15" customHeight="1">
      <c r="A44" s="62" t="s">
        <v>49</v>
      </c>
      <c r="B44" s="17"/>
      <c r="C44" s="17">
        <v>4330.26</v>
      </c>
      <c r="D44" s="17">
        <v>2800</v>
      </c>
      <c r="E44" s="51">
        <v>2800</v>
      </c>
      <c r="F44" s="51">
        <v>2800</v>
      </c>
      <c r="G44" s="51">
        <v>2800</v>
      </c>
      <c r="H44" s="43"/>
      <c r="I44" s="43"/>
      <c r="J44" s="43"/>
      <c r="K44" s="43"/>
      <c r="L44" s="43"/>
      <c r="M44" s="43"/>
      <c r="N44" s="44"/>
      <c r="O44" s="44"/>
      <c r="P44" s="44"/>
      <c r="Q44" s="45"/>
      <c r="R44" s="45"/>
      <c r="S44" s="45"/>
      <c r="T44" s="46"/>
      <c r="U44" s="46"/>
      <c r="V44" s="47"/>
      <c r="W44" s="46"/>
      <c r="X44" s="46"/>
      <c r="Y44" s="48"/>
      <c r="Z44" s="12"/>
      <c r="AA44" s="13"/>
      <c r="AB44" s="13"/>
      <c r="AC44" s="13"/>
      <c r="AD44" s="13"/>
      <c r="AE44" s="13"/>
      <c r="AF44" s="13"/>
      <c r="AG44" s="14"/>
      <c r="AH44" s="14"/>
      <c r="AI44" s="14"/>
      <c r="AJ44" s="14"/>
      <c r="AK44" s="14"/>
      <c r="AL44" s="14"/>
      <c r="AM44" s="8"/>
      <c r="AN44" s="8"/>
      <c r="AO44" s="8"/>
      <c r="AP44" s="14"/>
      <c r="AQ44" s="14"/>
      <c r="AR44" s="14"/>
      <c r="AS44" s="14"/>
      <c r="AT44" s="14"/>
      <c r="AU44" s="8"/>
      <c r="AV44" s="14"/>
      <c r="AW44" s="14"/>
      <c r="AX44" s="15"/>
    </row>
    <row r="45" spans="1:50" s="11" customFormat="1" ht="15" customHeight="1">
      <c r="A45" s="61" t="s">
        <v>50</v>
      </c>
      <c r="B45" s="18">
        <f aca="true" t="shared" si="2" ref="B45:G45">B46</f>
        <v>0</v>
      </c>
      <c r="C45" s="18">
        <f t="shared" si="2"/>
        <v>4630.36</v>
      </c>
      <c r="D45" s="18">
        <f t="shared" si="2"/>
        <v>1860</v>
      </c>
      <c r="E45" s="42">
        <f t="shared" si="2"/>
        <v>1860</v>
      </c>
      <c r="F45" s="42">
        <f t="shared" si="2"/>
        <v>1860</v>
      </c>
      <c r="G45" s="42">
        <f t="shared" si="2"/>
        <v>1860</v>
      </c>
      <c r="H45" s="49"/>
      <c r="I45" s="49"/>
      <c r="J45" s="49"/>
      <c r="K45" s="49"/>
      <c r="L45" s="49"/>
      <c r="M45" s="49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52"/>
      <c r="Z45" s="9"/>
      <c r="AA45" s="7"/>
      <c r="AB45" s="7"/>
      <c r="AC45" s="7"/>
      <c r="AD45" s="7"/>
      <c r="AE45" s="7"/>
      <c r="AF45" s="7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10"/>
    </row>
    <row r="46" spans="1:50" s="16" customFormat="1" ht="15" customHeight="1">
      <c r="A46" s="62" t="s">
        <v>51</v>
      </c>
      <c r="B46" s="17"/>
      <c r="C46" s="17">
        <v>4630.36</v>
      </c>
      <c r="D46" s="17">
        <v>1860</v>
      </c>
      <c r="E46" s="51">
        <v>1860</v>
      </c>
      <c r="F46" s="51">
        <v>1860</v>
      </c>
      <c r="G46" s="51">
        <v>1860</v>
      </c>
      <c r="H46" s="43"/>
      <c r="I46" s="43"/>
      <c r="J46" s="43"/>
      <c r="K46" s="43"/>
      <c r="L46" s="43"/>
      <c r="M46" s="43"/>
      <c r="N46" s="44"/>
      <c r="O46" s="44"/>
      <c r="P46" s="44"/>
      <c r="Q46" s="45"/>
      <c r="R46" s="45"/>
      <c r="S46" s="45"/>
      <c r="T46" s="46"/>
      <c r="U46" s="46"/>
      <c r="V46" s="47"/>
      <c r="W46" s="46"/>
      <c r="X46" s="46"/>
      <c r="Y46" s="48"/>
      <c r="Z46" s="12"/>
      <c r="AA46" s="13"/>
      <c r="AB46" s="13"/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8"/>
      <c r="AN46" s="8"/>
      <c r="AO46" s="8"/>
      <c r="AP46" s="14"/>
      <c r="AQ46" s="14"/>
      <c r="AR46" s="14"/>
      <c r="AS46" s="14"/>
      <c r="AT46" s="14"/>
      <c r="AU46" s="8"/>
      <c r="AV46" s="14"/>
      <c r="AW46" s="14"/>
      <c r="AX46" s="15"/>
    </row>
    <row r="47" spans="1:50" s="11" customFormat="1" ht="15" customHeight="1">
      <c r="A47" s="61" t="s">
        <v>52</v>
      </c>
      <c r="B47" s="18">
        <f aca="true" t="shared" si="3" ref="B47:G47">B48+B49+B50</f>
        <v>0</v>
      </c>
      <c r="C47" s="18">
        <f t="shared" si="3"/>
        <v>29463.1</v>
      </c>
      <c r="D47" s="18">
        <f t="shared" si="3"/>
        <v>26700</v>
      </c>
      <c r="E47" s="42">
        <f t="shared" si="3"/>
        <v>26900</v>
      </c>
      <c r="F47" s="42">
        <f t="shared" si="3"/>
        <v>26900</v>
      </c>
      <c r="G47" s="42">
        <f t="shared" si="3"/>
        <v>26900</v>
      </c>
      <c r="H47" s="49"/>
      <c r="I47" s="49"/>
      <c r="J47" s="49"/>
      <c r="K47" s="49"/>
      <c r="L47" s="49"/>
      <c r="M47" s="49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52"/>
      <c r="Z47" s="9"/>
      <c r="AA47" s="7"/>
      <c r="AB47" s="7"/>
      <c r="AC47" s="7"/>
      <c r="AD47" s="7"/>
      <c r="AE47" s="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10"/>
    </row>
    <row r="48" spans="1:50" s="16" customFormat="1" ht="15" customHeight="1">
      <c r="A48" s="62" t="s">
        <v>53</v>
      </c>
      <c r="B48" s="17"/>
      <c r="C48" s="17">
        <v>29463.1</v>
      </c>
      <c r="D48" s="17">
        <v>25000</v>
      </c>
      <c r="E48" s="51">
        <v>25000</v>
      </c>
      <c r="F48" s="51">
        <v>25000</v>
      </c>
      <c r="G48" s="51">
        <v>25000</v>
      </c>
      <c r="H48" s="43"/>
      <c r="I48" s="43"/>
      <c r="J48" s="43"/>
      <c r="K48" s="43"/>
      <c r="L48" s="43"/>
      <c r="M48" s="43"/>
      <c r="N48" s="44"/>
      <c r="O48" s="44"/>
      <c r="P48" s="44"/>
      <c r="Q48" s="45"/>
      <c r="R48" s="45"/>
      <c r="S48" s="45"/>
      <c r="T48" s="46"/>
      <c r="U48" s="46"/>
      <c r="V48" s="47"/>
      <c r="W48" s="46"/>
      <c r="X48" s="46"/>
      <c r="Y48" s="48"/>
      <c r="Z48" s="12"/>
      <c r="AA48" s="13"/>
      <c r="AB48" s="13"/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8"/>
      <c r="AN48" s="8"/>
      <c r="AO48" s="8"/>
      <c r="AP48" s="14"/>
      <c r="AQ48" s="14"/>
      <c r="AR48" s="14"/>
      <c r="AS48" s="14"/>
      <c r="AT48" s="14"/>
      <c r="AU48" s="8"/>
      <c r="AV48" s="14"/>
      <c r="AW48" s="14"/>
      <c r="AX48" s="15"/>
    </row>
    <row r="49" spans="1:50" s="16" customFormat="1" ht="15" customHeight="1">
      <c r="A49" s="62" t="s">
        <v>54</v>
      </c>
      <c r="B49" s="17"/>
      <c r="C49" s="17">
        <v>0</v>
      </c>
      <c r="D49" s="17">
        <v>1100</v>
      </c>
      <c r="E49" s="51">
        <v>1100</v>
      </c>
      <c r="F49" s="51">
        <v>1100</v>
      </c>
      <c r="G49" s="51">
        <v>1100</v>
      </c>
      <c r="H49" s="43"/>
      <c r="I49" s="43"/>
      <c r="J49" s="43"/>
      <c r="K49" s="43"/>
      <c r="L49" s="43"/>
      <c r="M49" s="43"/>
      <c r="N49" s="44"/>
      <c r="O49" s="44"/>
      <c r="P49" s="44"/>
      <c r="Q49" s="45"/>
      <c r="R49" s="45"/>
      <c r="S49" s="45"/>
      <c r="T49" s="46"/>
      <c r="U49" s="46"/>
      <c r="V49" s="47"/>
      <c r="W49" s="46"/>
      <c r="X49" s="46"/>
      <c r="Y49" s="48"/>
      <c r="Z49" s="12"/>
      <c r="AA49" s="13"/>
      <c r="AB49" s="13"/>
      <c r="AC49" s="13"/>
      <c r="AD49" s="13"/>
      <c r="AE49" s="13"/>
      <c r="AF49" s="13"/>
      <c r="AG49" s="14"/>
      <c r="AH49" s="14"/>
      <c r="AI49" s="14"/>
      <c r="AJ49" s="14"/>
      <c r="AK49" s="14"/>
      <c r="AL49" s="14"/>
      <c r="AM49" s="8"/>
      <c r="AN49" s="8"/>
      <c r="AO49" s="8"/>
      <c r="AP49" s="14"/>
      <c r="AQ49" s="14"/>
      <c r="AR49" s="14"/>
      <c r="AS49" s="14"/>
      <c r="AT49" s="14"/>
      <c r="AU49" s="8"/>
      <c r="AV49" s="14"/>
      <c r="AW49" s="14"/>
      <c r="AX49" s="15"/>
    </row>
    <row r="50" spans="1:50" s="16" customFormat="1" ht="15" customHeight="1">
      <c r="A50" s="62" t="s">
        <v>55</v>
      </c>
      <c r="B50" s="17"/>
      <c r="C50" s="17">
        <v>0</v>
      </c>
      <c r="D50" s="17">
        <v>600</v>
      </c>
      <c r="E50" s="51">
        <v>800</v>
      </c>
      <c r="F50" s="51">
        <v>800</v>
      </c>
      <c r="G50" s="51">
        <v>800</v>
      </c>
      <c r="H50" s="43"/>
      <c r="I50" s="43"/>
      <c r="J50" s="43"/>
      <c r="K50" s="43"/>
      <c r="L50" s="43"/>
      <c r="M50" s="43"/>
      <c r="N50" s="44"/>
      <c r="O50" s="44"/>
      <c r="P50" s="44"/>
      <c r="Q50" s="45"/>
      <c r="R50" s="45"/>
      <c r="S50" s="45"/>
      <c r="T50" s="46"/>
      <c r="U50" s="46"/>
      <c r="V50" s="47"/>
      <c r="W50" s="46"/>
      <c r="X50" s="46"/>
      <c r="Y50" s="48"/>
      <c r="Z50" s="12"/>
      <c r="AA50" s="13"/>
      <c r="AB50" s="13"/>
      <c r="AC50" s="13"/>
      <c r="AD50" s="13"/>
      <c r="AE50" s="13"/>
      <c r="AF50" s="13"/>
      <c r="AG50" s="14"/>
      <c r="AH50" s="14"/>
      <c r="AI50" s="14"/>
      <c r="AJ50" s="14"/>
      <c r="AK50" s="14"/>
      <c r="AL50" s="14"/>
      <c r="AM50" s="8"/>
      <c r="AN50" s="8"/>
      <c r="AO50" s="8"/>
      <c r="AP50" s="14"/>
      <c r="AQ50" s="14"/>
      <c r="AR50" s="14"/>
      <c r="AS50" s="14"/>
      <c r="AT50" s="14"/>
      <c r="AU50" s="8"/>
      <c r="AV50" s="14"/>
      <c r="AW50" s="14"/>
      <c r="AX50" s="15"/>
    </row>
    <row r="51" spans="1:50" s="11" customFormat="1" ht="15" customHeight="1">
      <c r="A51" s="61" t="s">
        <v>56</v>
      </c>
      <c r="B51" s="18">
        <f aca="true" t="shared" si="4" ref="B51:G51">SUM(B52:B53)</f>
        <v>0</v>
      </c>
      <c r="C51" s="18">
        <f t="shared" si="4"/>
        <v>7792.27</v>
      </c>
      <c r="D51" s="18">
        <f t="shared" si="4"/>
        <v>2800</v>
      </c>
      <c r="E51" s="42">
        <f t="shared" si="4"/>
        <v>2800</v>
      </c>
      <c r="F51" s="42">
        <f t="shared" si="4"/>
        <v>2800</v>
      </c>
      <c r="G51" s="42">
        <f t="shared" si="4"/>
        <v>2800</v>
      </c>
      <c r="H51" s="49"/>
      <c r="I51" s="49">
        <v>11037.8</v>
      </c>
      <c r="J51" s="49"/>
      <c r="K51" s="49"/>
      <c r="L51" s="49">
        <v>0</v>
      </c>
      <c r="M51" s="49">
        <v>0</v>
      </c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52"/>
      <c r="Z51" s="9"/>
      <c r="AA51" s="7"/>
      <c r="AB51" s="7"/>
      <c r="AC51" s="7"/>
      <c r="AD51" s="7"/>
      <c r="AE51" s="7"/>
      <c r="AF51" s="7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10"/>
    </row>
    <row r="52" spans="1:50" s="16" customFormat="1" ht="15" customHeight="1">
      <c r="A52" s="62" t="s">
        <v>57</v>
      </c>
      <c r="B52" s="17"/>
      <c r="C52" s="17">
        <v>2992.27</v>
      </c>
      <c r="D52" s="17">
        <v>2800</v>
      </c>
      <c r="E52" s="51">
        <v>2800</v>
      </c>
      <c r="F52" s="51">
        <v>2800</v>
      </c>
      <c r="G52" s="51">
        <v>2800</v>
      </c>
      <c r="H52" s="43"/>
      <c r="I52" s="43"/>
      <c r="J52" s="43"/>
      <c r="K52" s="43"/>
      <c r="L52" s="43"/>
      <c r="M52" s="43"/>
      <c r="N52" s="44"/>
      <c r="O52" s="44"/>
      <c r="P52" s="44"/>
      <c r="Q52" s="45"/>
      <c r="R52" s="45"/>
      <c r="S52" s="45"/>
      <c r="T52" s="46"/>
      <c r="U52" s="46"/>
      <c r="V52" s="47"/>
      <c r="W52" s="46"/>
      <c r="X52" s="46"/>
      <c r="Y52" s="48"/>
      <c r="Z52" s="12"/>
      <c r="AA52" s="13"/>
      <c r="AB52" s="13"/>
      <c r="AC52" s="13"/>
      <c r="AD52" s="13"/>
      <c r="AE52" s="13"/>
      <c r="AF52" s="13"/>
      <c r="AG52" s="14"/>
      <c r="AH52" s="14"/>
      <c r="AI52" s="14"/>
      <c r="AJ52" s="14"/>
      <c r="AK52" s="14"/>
      <c r="AL52" s="14"/>
      <c r="AM52" s="8"/>
      <c r="AN52" s="8"/>
      <c r="AO52" s="8"/>
      <c r="AP52" s="14"/>
      <c r="AQ52" s="14"/>
      <c r="AR52" s="14"/>
      <c r="AS52" s="14"/>
      <c r="AT52" s="14"/>
      <c r="AU52" s="8"/>
      <c r="AV52" s="14"/>
      <c r="AW52" s="14"/>
      <c r="AX52" s="15"/>
    </row>
    <row r="53" spans="1:50" s="16" customFormat="1" ht="15" customHeight="1">
      <c r="A53" s="62" t="s">
        <v>58</v>
      </c>
      <c r="B53" s="18"/>
      <c r="C53" s="18">
        <v>4800</v>
      </c>
      <c r="D53" s="18"/>
      <c r="E53" s="51">
        <v>0</v>
      </c>
      <c r="F53" s="51">
        <v>0</v>
      </c>
      <c r="G53" s="51">
        <v>0</v>
      </c>
      <c r="H53" s="43"/>
      <c r="I53" s="43"/>
      <c r="J53" s="43"/>
      <c r="K53" s="43"/>
      <c r="L53" s="43">
        <v>0</v>
      </c>
      <c r="M53" s="43">
        <v>0</v>
      </c>
      <c r="N53" s="44"/>
      <c r="O53" s="44"/>
      <c r="P53" s="44"/>
      <c r="Q53" s="45"/>
      <c r="R53" s="45"/>
      <c r="S53" s="45"/>
      <c r="T53" s="46"/>
      <c r="U53" s="46"/>
      <c r="V53" s="47"/>
      <c r="W53" s="46"/>
      <c r="X53" s="46"/>
      <c r="Y53" s="48"/>
      <c r="Z53" s="12"/>
      <c r="AA53" s="7"/>
      <c r="AB53" s="7"/>
      <c r="AC53" s="7"/>
      <c r="AD53" s="13"/>
      <c r="AE53" s="13"/>
      <c r="AF53" s="13"/>
      <c r="AG53" s="14"/>
      <c r="AH53" s="14"/>
      <c r="AI53" s="14"/>
      <c r="AJ53" s="14"/>
      <c r="AK53" s="14"/>
      <c r="AL53" s="14"/>
      <c r="AM53" s="8"/>
      <c r="AN53" s="8"/>
      <c r="AO53" s="8"/>
      <c r="AP53" s="14"/>
      <c r="AQ53" s="14"/>
      <c r="AR53" s="14"/>
      <c r="AS53" s="14"/>
      <c r="AT53" s="14"/>
      <c r="AU53" s="8"/>
      <c r="AV53" s="14"/>
      <c r="AW53" s="14"/>
      <c r="AX53" s="15"/>
    </row>
    <row r="54" spans="1:50" s="11" customFormat="1" ht="15" customHeight="1">
      <c r="A54" s="61" t="s">
        <v>59</v>
      </c>
      <c r="B54" s="18"/>
      <c r="C54" s="18">
        <v>8060</v>
      </c>
      <c r="D54" s="18"/>
      <c r="E54" s="42">
        <f>SUM(E55:E59)</f>
        <v>0</v>
      </c>
      <c r="F54" s="42">
        <f>SUM(F55:F59)</f>
        <v>0</v>
      </c>
      <c r="G54" s="42">
        <f>SUM(G55:G59)</f>
        <v>0</v>
      </c>
      <c r="H54" s="49"/>
      <c r="I54" s="49">
        <v>141840</v>
      </c>
      <c r="J54" s="49"/>
      <c r="K54" s="49">
        <f>K56</f>
        <v>0</v>
      </c>
      <c r="L54" s="49">
        <f>L56</f>
        <v>0</v>
      </c>
      <c r="M54" s="49">
        <f>M56</f>
        <v>0</v>
      </c>
      <c r="N54" s="44"/>
      <c r="O54" s="44"/>
      <c r="P54" s="44"/>
      <c r="Q54" s="44"/>
      <c r="R54" s="44"/>
      <c r="S54" s="44"/>
      <c r="T54" s="47"/>
      <c r="U54" s="47"/>
      <c r="V54" s="47">
        <f>V55++V57</f>
        <v>588240</v>
      </c>
      <c r="W54" s="60">
        <f>W55+W57</f>
        <v>629321</v>
      </c>
      <c r="X54" s="60">
        <f>X55+X57</f>
        <v>629321</v>
      </c>
      <c r="Y54" s="60">
        <f>Y55+Y57</f>
        <v>629321</v>
      </c>
      <c r="Z54" s="9"/>
      <c r="AA54" s="7"/>
      <c r="AB54" s="7"/>
      <c r="AC54" s="7"/>
      <c r="AD54" s="7"/>
      <c r="AE54" s="7"/>
      <c r="AF54" s="7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16" customFormat="1" ht="15" customHeight="1">
      <c r="A55" s="62" t="s">
        <v>60</v>
      </c>
      <c r="B55" s="18"/>
      <c r="C55" s="18">
        <v>8060.13</v>
      </c>
      <c r="D55" s="18"/>
      <c r="E55" s="51">
        <v>0</v>
      </c>
      <c r="F55" s="51">
        <v>0</v>
      </c>
      <c r="G55" s="51">
        <v>0</v>
      </c>
      <c r="H55" s="43"/>
      <c r="I55" s="43"/>
      <c r="J55" s="43"/>
      <c r="K55" s="43"/>
      <c r="L55" s="43"/>
      <c r="M55" s="43"/>
      <c r="N55" s="44"/>
      <c r="O55" s="44"/>
      <c r="P55" s="44"/>
      <c r="Q55" s="45"/>
      <c r="R55" s="45"/>
      <c r="S55" s="45"/>
      <c r="T55" s="46"/>
      <c r="U55" s="46"/>
      <c r="V55" s="47"/>
      <c r="W55" s="58">
        <v>0</v>
      </c>
      <c r="X55" s="58">
        <v>0</v>
      </c>
      <c r="Y55" s="58">
        <v>0</v>
      </c>
      <c r="Z55" s="12"/>
      <c r="AA55" s="7"/>
      <c r="AB55" s="7"/>
      <c r="AC55" s="7"/>
      <c r="AD55" s="13"/>
      <c r="AE55" s="13"/>
      <c r="AF55" s="13"/>
      <c r="AG55" s="14"/>
      <c r="AH55" s="14"/>
      <c r="AI55" s="14"/>
      <c r="AJ55" s="14"/>
      <c r="AK55" s="14"/>
      <c r="AL55" s="14"/>
      <c r="AM55" s="8"/>
      <c r="AN55" s="8"/>
      <c r="AO55" s="8"/>
      <c r="AP55" s="14"/>
      <c r="AQ55" s="14"/>
      <c r="AR55" s="14"/>
      <c r="AS55" s="14"/>
      <c r="AT55" s="14"/>
      <c r="AU55" s="8"/>
      <c r="AV55" s="14"/>
      <c r="AW55" s="14"/>
      <c r="AX55" s="15"/>
    </row>
    <row r="56" spans="1:50" s="16" customFormat="1" ht="15" customHeight="1">
      <c r="A56" s="62" t="s">
        <v>61</v>
      </c>
      <c r="B56" s="18"/>
      <c r="C56" s="18"/>
      <c r="D56" s="18"/>
      <c r="E56" s="53"/>
      <c r="F56" s="51">
        <v>0</v>
      </c>
      <c r="G56" s="51">
        <v>0</v>
      </c>
      <c r="H56" s="43"/>
      <c r="I56" s="43"/>
      <c r="J56" s="43"/>
      <c r="K56" s="43"/>
      <c r="L56" s="43"/>
      <c r="M56" s="43"/>
      <c r="N56" s="44"/>
      <c r="O56" s="44"/>
      <c r="P56" s="44"/>
      <c r="Q56" s="45"/>
      <c r="R56" s="45"/>
      <c r="S56" s="45"/>
      <c r="T56" s="46"/>
      <c r="U56" s="46"/>
      <c r="V56" s="47"/>
      <c r="W56" s="58"/>
      <c r="X56" s="58"/>
      <c r="Y56" s="58"/>
      <c r="Z56" s="12"/>
      <c r="AA56" s="7"/>
      <c r="AB56" s="7"/>
      <c r="AC56" s="7"/>
      <c r="AD56" s="13"/>
      <c r="AE56" s="13"/>
      <c r="AF56" s="13"/>
      <c r="AG56" s="14"/>
      <c r="AH56" s="14"/>
      <c r="AI56" s="14"/>
      <c r="AJ56" s="14"/>
      <c r="AK56" s="14"/>
      <c r="AL56" s="14"/>
      <c r="AM56" s="8"/>
      <c r="AN56" s="8"/>
      <c r="AO56" s="8"/>
      <c r="AP56" s="14"/>
      <c r="AQ56" s="14"/>
      <c r="AR56" s="14"/>
      <c r="AS56" s="14"/>
      <c r="AT56" s="14"/>
      <c r="AU56" s="8"/>
      <c r="AV56" s="14"/>
      <c r="AW56" s="14"/>
      <c r="AX56" s="15"/>
    </row>
    <row r="57" spans="1:50" s="16" customFormat="1" ht="15" customHeight="1">
      <c r="A57" s="62" t="s">
        <v>62</v>
      </c>
      <c r="B57" s="18"/>
      <c r="C57" s="18"/>
      <c r="D57" s="18"/>
      <c r="E57" s="51">
        <v>0</v>
      </c>
      <c r="F57" s="51">
        <v>0</v>
      </c>
      <c r="G57" s="51">
        <v>0</v>
      </c>
      <c r="H57" s="43"/>
      <c r="I57" s="43"/>
      <c r="J57" s="43"/>
      <c r="K57" s="43"/>
      <c r="L57" s="43"/>
      <c r="M57" s="43"/>
      <c r="N57" s="44"/>
      <c r="O57" s="44"/>
      <c r="P57" s="44"/>
      <c r="Q57" s="45"/>
      <c r="R57" s="45"/>
      <c r="S57" s="45"/>
      <c r="T57" s="46"/>
      <c r="U57" s="46"/>
      <c r="V57" s="46">
        <v>588240</v>
      </c>
      <c r="W57" s="58">
        <f>W58+W59+W64+W65+W67+W66</f>
        <v>629321</v>
      </c>
      <c r="X57" s="58">
        <f>X58+X59+X64+X65+X67+X66</f>
        <v>629321</v>
      </c>
      <c r="Y57" s="58">
        <f>Y58+Y59+Y64+Y65+Y67+Y66</f>
        <v>629321</v>
      </c>
      <c r="Z57" s="12"/>
      <c r="AA57" s="7"/>
      <c r="AB57" s="7"/>
      <c r="AC57" s="7"/>
      <c r="AD57" s="13"/>
      <c r="AE57" s="13"/>
      <c r="AF57" s="13"/>
      <c r="AG57" s="14"/>
      <c r="AH57" s="14"/>
      <c r="AI57" s="14"/>
      <c r="AJ57" s="14"/>
      <c r="AK57" s="14"/>
      <c r="AL57" s="14"/>
      <c r="AM57" s="8"/>
      <c r="AN57" s="8"/>
      <c r="AO57" s="8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s="16" customFormat="1" ht="15" customHeight="1">
      <c r="A58" s="62" t="s">
        <v>63</v>
      </c>
      <c r="B58" s="18"/>
      <c r="C58" s="18"/>
      <c r="D58" s="18"/>
      <c r="E58" s="51">
        <v>0</v>
      </c>
      <c r="F58" s="51">
        <v>0</v>
      </c>
      <c r="G58" s="51">
        <v>0</v>
      </c>
      <c r="H58" s="43"/>
      <c r="I58" s="43"/>
      <c r="J58" s="43"/>
      <c r="K58" s="43"/>
      <c r="L58" s="43"/>
      <c r="M58" s="43"/>
      <c r="N58" s="44"/>
      <c r="O58" s="44"/>
      <c r="P58" s="44"/>
      <c r="Q58" s="45"/>
      <c r="R58" s="45"/>
      <c r="S58" s="45"/>
      <c r="T58" s="46"/>
      <c r="U58" s="46"/>
      <c r="V58" s="46">
        <v>336000</v>
      </c>
      <c r="W58" s="58">
        <f>'[1]Príjmy '!I55</f>
        <v>342081</v>
      </c>
      <c r="X58" s="58">
        <f>'[1]Príjmy '!I55</f>
        <v>342081</v>
      </c>
      <c r="Y58" s="58">
        <f>'[1]Príjmy '!J55</f>
        <v>342081</v>
      </c>
      <c r="Z58" s="12"/>
      <c r="AA58" s="7"/>
      <c r="AB58" s="7"/>
      <c r="AC58" s="7"/>
      <c r="AD58" s="13"/>
      <c r="AE58" s="13"/>
      <c r="AF58" s="13"/>
      <c r="AG58" s="14"/>
      <c r="AH58" s="14"/>
      <c r="AI58" s="14"/>
      <c r="AJ58" s="14"/>
      <c r="AK58" s="14"/>
      <c r="AL58" s="14"/>
      <c r="AM58" s="8"/>
      <c r="AN58" s="8"/>
      <c r="AO58" s="8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s="16" customFormat="1" ht="15" customHeight="1">
      <c r="A59" s="62" t="s">
        <v>64</v>
      </c>
      <c r="B59" s="18"/>
      <c r="C59" s="18"/>
      <c r="D59" s="18"/>
      <c r="E59" s="51">
        <v>0</v>
      </c>
      <c r="F59" s="51">
        <v>0</v>
      </c>
      <c r="G59" s="51">
        <v>0</v>
      </c>
      <c r="H59" s="43"/>
      <c r="I59" s="43"/>
      <c r="J59" s="43"/>
      <c r="K59" s="43"/>
      <c r="L59" s="43"/>
      <c r="M59" s="43"/>
      <c r="N59" s="44"/>
      <c r="O59" s="44"/>
      <c r="P59" s="44"/>
      <c r="Q59" s="45"/>
      <c r="R59" s="45"/>
      <c r="S59" s="45"/>
      <c r="T59" s="46"/>
      <c r="U59" s="46"/>
      <c r="V59" s="46">
        <v>252240</v>
      </c>
      <c r="W59" s="58">
        <f>SUM(W60:W63)</f>
        <v>267240</v>
      </c>
      <c r="X59" s="58">
        <f>SUM(X60:X63)</f>
        <v>267240</v>
      </c>
      <c r="Y59" s="58">
        <f>SUM(Y60:Y63)</f>
        <v>267240</v>
      </c>
      <c r="Z59" s="12"/>
      <c r="AA59" s="7"/>
      <c r="AB59" s="7"/>
      <c r="AC59" s="7"/>
      <c r="AD59" s="13"/>
      <c r="AE59" s="13"/>
      <c r="AF59" s="13"/>
      <c r="AG59" s="14"/>
      <c r="AH59" s="14"/>
      <c r="AI59" s="14"/>
      <c r="AJ59" s="14"/>
      <c r="AK59" s="14"/>
      <c r="AL59" s="14"/>
      <c r="AM59" s="8"/>
      <c r="AN59" s="8"/>
      <c r="AO59" s="8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s="16" customFormat="1" ht="15" customHeight="1">
      <c r="A60" s="62" t="s">
        <v>65</v>
      </c>
      <c r="B60" s="18"/>
      <c r="C60" s="18"/>
      <c r="D60" s="18"/>
      <c r="E60" s="51"/>
      <c r="F60" s="51"/>
      <c r="G60" s="51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5"/>
      <c r="S60" s="45"/>
      <c r="T60" s="46"/>
      <c r="U60" s="46"/>
      <c r="V60" s="47"/>
      <c r="W60" s="58">
        <v>135240</v>
      </c>
      <c r="X60" s="58">
        <v>135240</v>
      </c>
      <c r="Y60" s="58">
        <v>135240</v>
      </c>
      <c r="Z60" s="12"/>
      <c r="AA60" s="7"/>
      <c r="AB60" s="7"/>
      <c r="AC60" s="7"/>
      <c r="AD60" s="13"/>
      <c r="AE60" s="13"/>
      <c r="AF60" s="13"/>
      <c r="AG60" s="14"/>
      <c r="AH60" s="14"/>
      <c r="AI60" s="14"/>
      <c r="AJ60" s="14"/>
      <c r="AK60" s="14"/>
      <c r="AL60" s="14"/>
      <c r="AM60" s="8"/>
      <c r="AN60" s="8"/>
      <c r="AO60" s="8"/>
      <c r="AP60" s="14"/>
      <c r="AQ60" s="14"/>
      <c r="AR60" s="14"/>
      <c r="AS60" s="14"/>
      <c r="AT60" s="14"/>
      <c r="AU60" s="8"/>
      <c r="AV60" s="14"/>
      <c r="AW60" s="14"/>
      <c r="AX60" s="14"/>
    </row>
    <row r="61" spans="1:50" s="16" customFormat="1" ht="15" customHeight="1">
      <c r="A61" s="62" t="s">
        <v>66</v>
      </c>
      <c r="B61" s="18"/>
      <c r="C61" s="18"/>
      <c r="D61" s="18"/>
      <c r="E61" s="51"/>
      <c r="F61" s="51"/>
      <c r="G61" s="51"/>
      <c r="H61" s="43"/>
      <c r="I61" s="43"/>
      <c r="J61" s="43"/>
      <c r="K61" s="43"/>
      <c r="L61" s="43"/>
      <c r="M61" s="43"/>
      <c r="N61" s="44"/>
      <c r="O61" s="44"/>
      <c r="P61" s="44"/>
      <c r="Q61" s="45"/>
      <c r="R61" s="45"/>
      <c r="S61" s="45"/>
      <c r="T61" s="46"/>
      <c r="U61" s="46"/>
      <c r="V61" s="47"/>
      <c r="W61" s="59">
        <v>44400</v>
      </c>
      <c r="X61" s="59">
        <v>44400</v>
      </c>
      <c r="Y61" s="59">
        <v>44400</v>
      </c>
      <c r="Z61" s="12"/>
      <c r="AA61" s="7"/>
      <c r="AB61" s="7"/>
      <c r="AC61" s="7"/>
      <c r="AD61" s="13"/>
      <c r="AE61" s="13"/>
      <c r="AF61" s="13"/>
      <c r="AG61" s="14"/>
      <c r="AH61" s="14"/>
      <c r="AI61" s="14"/>
      <c r="AJ61" s="14"/>
      <c r="AK61" s="14"/>
      <c r="AL61" s="14"/>
      <c r="AM61" s="8"/>
      <c r="AN61" s="8"/>
      <c r="AO61" s="8"/>
      <c r="AP61" s="14"/>
      <c r="AQ61" s="14"/>
      <c r="AR61" s="14"/>
      <c r="AS61" s="14"/>
      <c r="AT61" s="14"/>
      <c r="AU61" s="8"/>
      <c r="AV61" s="14"/>
      <c r="AW61" s="14"/>
      <c r="AX61" s="14"/>
    </row>
    <row r="62" spans="1:50" s="16" customFormat="1" ht="15" customHeight="1">
      <c r="A62" s="62" t="s">
        <v>67</v>
      </c>
      <c r="B62" s="18"/>
      <c r="C62" s="18"/>
      <c r="D62" s="18"/>
      <c r="E62" s="51"/>
      <c r="F62" s="51"/>
      <c r="G62" s="51"/>
      <c r="H62" s="43"/>
      <c r="I62" s="43"/>
      <c r="J62" s="43"/>
      <c r="K62" s="43"/>
      <c r="L62" s="43"/>
      <c r="M62" s="43"/>
      <c r="N62" s="44"/>
      <c r="O62" s="44"/>
      <c r="P62" s="44"/>
      <c r="Q62" s="45"/>
      <c r="R62" s="45"/>
      <c r="S62" s="45"/>
      <c r="T62" s="46"/>
      <c r="U62" s="46"/>
      <c r="V62" s="47"/>
      <c r="W62" s="59">
        <v>48000</v>
      </c>
      <c r="X62" s="59">
        <v>48000</v>
      </c>
      <c r="Y62" s="59">
        <v>48000</v>
      </c>
      <c r="Z62" s="12"/>
      <c r="AA62" s="7"/>
      <c r="AB62" s="7"/>
      <c r="AC62" s="7"/>
      <c r="AD62" s="13"/>
      <c r="AE62" s="13"/>
      <c r="AF62" s="13"/>
      <c r="AG62" s="14"/>
      <c r="AH62" s="14"/>
      <c r="AI62" s="14"/>
      <c r="AJ62" s="14"/>
      <c r="AK62" s="14"/>
      <c r="AL62" s="14"/>
      <c r="AM62" s="8"/>
      <c r="AN62" s="8"/>
      <c r="AO62" s="8"/>
      <c r="AP62" s="14"/>
      <c r="AQ62" s="14"/>
      <c r="AR62" s="14"/>
      <c r="AS62" s="14"/>
      <c r="AT62" s="14"/>
      <c r="AU62" s="8"/>
      <c r="AV62" s="14"/>
      <c r="AW62" s="14"/>
      <c r="AX62" s="14"/>
    </row>
    <row r="63" spans="1:50" s="16" customFormat="1" ht="15" customHeight="1">
      <c r="A63" s="62" t="s">
        <v>68</v>
      </c>
      <c r="B63" s="18"/>
      <c r="C63" s="18"/>
      <c r="D63" s="18"/>
      <c r="E63" s="51"/>
      <c r="F63" s="51"/>
      <c r="G63" s="51"/>
      <c r="H63" s="43"/>
      <c r="I63" s="43"/>
      <c r="J63" s="43"/>
      <c r="K63" s="43"/>
      <c r="L63" s="43"/>
      <c r="M63" s="43"/>
      <c r="N63" s="44"/>
      <c r="O63" s="44"/>
      <c r="P63" s="44"/>
      <c r="Q63" s="45"/>
      <c r="R63" s="45"/>
      <c r="S63" s="45"/>
      <c r="T63" s="46"/>
      <c r="U63" s="46"/>
      <c r="V63" s="47"/>
      <c r="W63" s="58">
        <v>39600</v>
      </c>
      <c r="X63" s="58">
        <v>39600</v>
      </c>
      <c r="Y63" s="58">
        <v>39600</v>
      </c>
      <c r="Z63" s="12"/>
      <c r="AA63" s="7"/>
      <c r="AB63" s="7"/>
      <c r="AC63" s="7"/>
      <c r="AD63" s="13"/>
      <c r="AE63" s="13"/>
      <c r="AF63" s="13"/>
      <c r="AG63" s="14"/>
      <c r="AH63" s="14"/>
      <c r="AI63" s="14"/>
      <c r="AJ63" s="14"/>
      <c r="AK63" s="14"/>
      <c r="AL63" s="14"/>
      <c r="AM63" s="8"/>
      <c r="AN63" s="8"/>
      <c r="AO63" s="8"/>
      <c r="AP63" s="14"/>
      <c r="AQ63" s="14"/>
      <c r="AR63" s="14"/>
      <c r="AS63" s="14"/>
      <c r="AT63" s="14"/>
      <c r="AU63" s="8"/>
      <c r="AV63" s="14"/>
      <c r="AW63" s="14"/>
      <c r="AX63" s="14"/>
    </row>
    <row r="64" spans="1:50" s="16" customFormat="1" ht="15" customHeight="1">
      <c r="A64" s="62" t="s">
        <v>69</v>
      </c>
      <c r="B64" s="18"/>
      <c r="C64" s="18"/>
      <c r="D64" s="18"/>
      <c r="E64" s="51"/>
      <c r="F64" s="51"/>
      <c r="G64" s="51"/>
      <c r="H64" s="43"/>
      <c r="I64" s="43">
        <v>141840</v>
      </c>
      <c r="J64" s="43"/>
      <c r="K64" s="43"/>
      <c r="L64" s="43"/>
      <c r="M64" s="43"/>
      <c r="N64" s="44"/>
      <c r="O64" s="44"/>
      <c r="P64" s="44"/>
      <c r="Q64" s="45"/>
      <c r="R64" s="45"/>
      <c r="S64" s="45"/>
      <c r="T64" s="46"/>
      <c r="U64" s="46"/>
      <c r="V64" s="47"/>
      <c r="W64" s="58">
        <v>11000</v>
      </c>
      <c r="X64" s="58">
        <v>11000</v>
      </c>
      <c r="Y64" s="58">
        <v>11000</v>
      </c>
      <c r="Z64" s="12"/>
      <c r="AA64" s="7"/>
      <c r="AB64" s="7"/>
      <c r="AC64" s="7"/>
      <c r="AD64" s="13"/>
      <c r="AE64" s="13"/>
      <c r="AF64" s="13"/>
      <c r="AG64" s="14"/>
      <c r="AH64" s="14"/>
      <c r="AI64" s="14"/>
      <c r="AJ64" s="14"/>
      <c r="AK64" s="14"/>
      <c r="AL64" s="14"/>
      <c r="AM64" s="8"/>
      <c r="AN64" s="8"/>
      <c r="AO64" s="8"/>
      <c r="AP64" s="14"/>
      <c r="AQ64" s="14"/>
      <c r="AR64" s="14"/>
      <c r="AS64" s="14"/>
      <c r="AT64" s="14"/>
      <c r="AU64" s="8"/>
      <c r="AV64" s="14"/>
      <c r="AW64" s="14"/>
      <c r="AX64" s="14"/>
    </row>
    <row r="65" spans="1:50" s="16" customFormat="1" ht="15" customHeight="1">
      <c r="A65" s="62" t="s">
        <v>70</v>
      </c>
      <c r="B65" s="18"/>
      <c r="C65" s="18"/>
      <c r="D65" s="18"/>
      <c r="E65" s="51"/>
      <c r="F65" s="51"/>
      <c r="G65" s="51"/>
      <c r="H65" s="43"/>
      <c r="I65" s="43"/>
      <c r="J65" s="43"/>
      <c r="K65" s="43"/>
      <c r="L65" s="43"/>
      <c r="M65" s="43"/>
      <c r="N65" s="44"/>
      <c r="O65" s="44"/>
      <c r="P65" s="44"/>
      <c r="Q65" s="45"/>
      <c r="R65" s="45"/>
      <c r="S65" s="45"/>
      <c r="T65" s="46"/>
      <c r="U65" s="46"/>
      <c r="V65" s="47"/>
      <c r="W65" s="58">
        <v>2500</v>
      </c>
      <c r="X65" s="58">
        <v>2500</v>
      </c>
      <c r="Y65" s="58">
        <v>2500</v>
      </c>
      <c r="Z65" s="12"/>
      <c r="AA65" s="7"/>
      <c r="AB65" s="7"/>
      <c r="AC65" s="7"/>
      <c r="AD65" s="13"/>
      <c r="AE65" s="13"/>
      <c r="AF65" s="13"/>
      <c r="AG65" s="14"/>
      <c r="AH65" s="14"/>
      <c r="AI65" s="14"/>
      <c r="AJ65" s="14"/>
      <c r="AK65" s="14"/>
      <c r="AL65" s="14"/>
      <c r="AM65" s="8"/>
      <c r="AN65" s="8"/>
      <c r="AO65" s="8"/>
      <c r="AP65" s="14"/>
      <c r="AQ65" s="14"/>
      <c r="AR65" s="14"/>
      <c r="AS65" s="14"/>
      <c r="AT65" s="14"/>
      <c r="AU65" s="8"/>
      <c r="AV65" s="14"/>
      <c r="AW65" s="14"/>
      <c r="AX65" s="14"/>
    </row>
    <row r="66" spans="1:50" s="16" customFormat="1" ht="15" customHeight="1">
      <c r="A66" s="62" t="s">
        <v>71</v>
      </c>
      <c r="B66" s="18"/>
      <c r="C66" s="18"/>
      <c r="D66" s="18"/>
      <c r="E66" s="51"/>
      <c r="F66" s="51"/>
      <c r="G66" s="51"/>
      <c r="H66" s="43"/>
      <c r="I66" s="43"/>
      <c r="J66" s="43"/>
      <c r="K66" s="43"/>
      <c r="L66" s="43"/>
      <c r="M66" s="43"/>
      <c r="N66" s="44"/>
      <c r="O66" s="44"/>
      <c r="P66" s="44"/>
      <c r="Q66" s="45"/>
      <c r="R66" s="45"/>
      <c r="S66" s="45"/>
      <c r="T66" s="46"/>
      <c r="U66" s="46"/>
      <c r="V66" s="47"/>
      <c r="W66" s="58">
        <v>3000</v>
      </c>
      <c r="X66" s="58">
        <v>3000</v>
      </c>
      <c r="Y66" s="58">
        <v>3000</v>
      </c>
      <c r="Z66" s="12"/>
      <c r="AA66" s="7"/>
      <c r="AB66" s="7"/>
      <c r="AC66" s="7"/>
      <c r="AD66" s="13"/>
      <c r="AE66" s="13"/>
      <c r="AF66" s="13"/>
      <c r="AG66" s="14"/>
      <c r="AH66" s="14"/>
      <c r="AI66" s="14"/>
      <c r="AJ66" s="14"/>
      <c r="AK66" s="14"/>
      <c r="AL66" s="14"/>
      <c r="AM66" s="8"/>
      <c r="AN66" s="8"/>
      <c r="AO66" s="8"/>
      <c r="AP66" s="14"/>
      <c r="AQ66" s="14"/>
      <c r="AR66" s="14"/>
      <c r="AS66" s="14"/>
      <c r="AT66" s="14"/>
      <c r="AU66" s="8"/>
      <c r="AV66" s="14"/>
      <c r="AW66" s="14"/>
      <c r="AX66" s="14"/>
    </row>
    <row r="67" spans="1:50" s="16" customFormat="1" ht="15" customHeight="1">
      <c r="A67" s="62" t="s">
        <v>72</v>
      </c>
      <c r="B67" s="18"/>
      <c r="C67" s="18"/>
      <c r="D67" s="18"/>
      <c r="E67" s="51"/>
      <c r="F67" s="51"/>
      <c r="G67" s="51"/>
      <c r="H67" s="43"/>
      <c r="I67" s="43"/>
      <c r="J67" s="43"/>
      <c r="K67" s="43"/>
      <c r="L67" s="43"/>
      <c r="M67" s="43"/>
      <c r="N67" s="44"/>
      <c r="O67" s="44"/>
      <c r="P67" s="44"/>
      <c r="Q67" s="45"/>
      <c r="R67" s="45"/>
      <c r="S67" s="45"/>
      <c r="T67" s="46"/>
      <c r="U67" s="46"/>
      <c r="V67" s="47"/>
      <c r="W67" s="58">
        <v>3500</v>
      </c>
      <c r="X67" s="58">
        <v>3500</v>
      </c>
      <c r="Y67" s="58">
        <v>3500</v>
      </c>
      <c r="Z67" s="12"/>
      <c r="AA67" s="7"/>
      <c r="AB67" s="7"/>
      <c r="AC67" s="7"/>
      <c r="AD67" s="13"/>
      <c r="AE67" s="13"/>
      <c r="AF67" s="13"/>
      <c r="AG67" s="14"/>
      <c r="AH67" s="14"/>
      <c r="AI67" s="14"/>
      <c r="AJ67" s="14"/>
      <c r="AK67" s="14"/>
      <c r="AL67" s="14"/>
      <c r="AM67" s="8"/>
      <c r="AN67" s="8"/>
      <c r="AO67" s="8"/>
      <c r="AP67" s="14"/>
      <c r="AQ67" s="14"/>
      <c r="AR67" s="14"/>
      <c r="AS67" s="14"/>
      <c r="AT67" s="14"/>
      <c r="AU67" s="8"/>
      <c r="AV67" s="14"/>
      <c r="AW67" s="14"/>
      <c r="AX67" s="14"/>
    </row>
    <row r="68" spans="1:50" s="11" customFormat="1" ht="15" customHeight="1">
      <c r="A68" s="61" t="s">
        <v>73</v>
      </c>
      <c r="B68" s="18">
        <v>2400</v>
      </c>
      <c r="C68" s="18">
        <v>3820.6</v>
      </c>
      <c r="D68" s="18">
        <v>2400</v>
      </c>
      <c r="E68" s="42">
        <v>2400</v>
      </c>
      <c r="F68" s="42">
        <v>2400</v>
      </c>
      <c r="G68" s="42">
        <v>2400</v>
      </c>
      <c r="H68" s="49"/>
      <c r="I68" s="49"/>
      <c r="J68" s="49"/>
      <c r="K68" s="49"/>
      <c r="L68" s="49"/>
      <c r="M68" s="49"/>
      <c r="N68" s="44"/>
      <c r="O68" s="44"/>
      <c r="P68" s="44"/>
      <c r="Q68" s="44"/>
      <c r="R68" s="44"/>
      <c r="S68" s="44"/>
      <c r="T68" s="47"/>
      <c r="U68" s="47"/>
      <c r="V68" s="47"/>
      <c r="W68" s="60"/>
      <c r="X68" s="60"/>
      <c r="Y68" s="60"/>
      <c r="Z68" s="9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</row>
    <row r="69" spans="1:50" s="16" customFormat="1" ht="15" customHeight="1">
      <c r="A69" s="62" t="s">
        <v>74</v>
      </c>
      <c r="B69" s="17"/>
      <c r="C69" s="17">
        <v>3820.6</v>
      </c>
      <c r="D69" s="17">
        <v>2400</v>
      </c>
      <c r="E69" s="51">
        <v>2400</v>
      </c>
      <c r="F69" s="51">
        <v>2400</v>
      </c>
      <c r="G69" s="51">
        <v>2400</v>
      </c>
      <c r="H69" s="43"/>
      <c r="I69" s="43"/>
      <c r="J69" s="43"/>
      <c r="K69" s="43"/>
      <c r="L69" s="43"/>
      <c r="M69" s="43"/>
      <c r="N69" s="44"/>
      <c r="O69" s="44"/>
      <c r="P69" s="44"/>
      <c r="Q69" s="45"/>
      <c r="R69" s="45"/>
      <c r="S69" s="45"/>
      <c r="T69" s="46"/>
      <c r="U69" s="46"/>
      <c r="V69" s="47"/>
      <c r="W69" s="58"/>
      <c r="X69" s="58"/>
      <c r="Y69" s="58"/>
      <c r="Z69" s="12"/>
      <c r="AA69" s="13"/>
      <c r="AB69" s="13"/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8"/>
      <c r="AN69" s="8"/>
      <c r="AO69" s="8"/>
      <c r="AP69" s="14"/>
      <c r="AQ69" s="14"/>
      <c r="AR69" s="14"/>
      <c r="AS69" s="14"/>
      <c r="AT69" s="14"/>
      <c r="AU69" s="8"/>
      <c r="AV69" s="14"/>
      <c r="AW69" s="14"/>
      <c r="AX69" s="15"/>
    </row>
    <row r="70" spans="1:50" s="16" customFormat="1" ht="15" customHeight="1">
      <c r="A70" s="62" t="s">
        <v>75</v>
      </c>
      <c r="B70" s="18">
        <f aca="true" t="shared" si="5" ref="B70:G70">B71+B72+B73</f>
        <v>0</v>
      </c>
      <c r="C70" s="18">
        <f t="shared" si="5"/>
        <v>4261.59</v>
      </c>
      <c r="D70" s="18">
        <f t="shared" si="5"/>
        <v>5300</v>
      </c>
      <c r="E70" s="42">
        <f t="shared" si="5"/>
        <v>7664</v>
      </c>
      <c r="F70" s="42">
        <f t="shared" si="5"/>
        <v>5328</v>
      </c>
      <c r="G70" s="42">
        <f t="shared" si="5"/>
        <v>5328</v>
      </c>
      <c r="H70" s="43"/>
      <c r="I70" s="43"/>
      <c r="J70" s="43"/>
      <c r="K70" s="49"/>
      <c r="L70" s="49"/>
      <c r="M70" s="43"/>
      <c r="N70" s="44"/>
      <c r="O70" s="44"/>
      <c r="P70" s="44"/>
      <c r="Q70" s="44"/>
      <c r="R70" s="44"/>
      <c r="S70" s="45"/>
      <c r="T70" s="46"/>
      <c r="U70" s="46"/>
      <c r="V70" s="47"/>
      <c r="W70" s="60"/>
      <c r="X70" s="60"/>
      <c r="Y70" s="60"/>
      <c r="Z70" s="12"/>
      <c r="AA70" s="7"/>
      <c r="AB70" s="7"/>
      <c r="AC70" s="7"/>
      <c r="AD70" s="7"/>
      <c r="AE70" s="7"/>
      <c r="AF70" s="7"/>
      <c r="AG70" s="14"/>
      <c r="AH70" s="14"/>
      <c r="AI70" s="14"/>
      <c r="AJ70" s="8"/>
      <c r="AK70" s="8"/>
      <c r="AL70" s="14"/>
      <c r="AM70" s="8"/>
      <c r="AN70" s="8"/>
      <c r="AO70" s="8"/>
      <c r="AP70" s="8"/>
      <c r="AQ70" s="8"/>
      <c r="AR70" s="14"/>
      <c r="AS70" s="14"/>
      <c r="AT70" s="14"/>
      <c r="AU70" s="8"/>
      <c r="AV70" s="8"/>
      <c r="AW70" s="8"/>
      <c r="AX70" s="10"/>
    </row>
    <row r="71" spans="1:50" s="16" customFormat="1" ht="15" customHeight="1">
      <c r="A71" s="76" t="s">
        <v>76</v>
      </c>
      <c r="B71" s="17"/>
      <c r="C71" s="17">
        <v>2362.37</v>
      </c>
      <c r="D71" s="17">
        <v>3000</v>
      </c>
      <c r="E71" s="51">
        <v>3000</v>
      </c>
      <c r="F71" s="51">
        <v>3000</v>
      </c>
      <c r="G71" s="51">
        <v>3000</v>
      </c>
      <c r="H71" s="43"/>
      <c r="I71" s="43"/>
      <c r="J71" s="43"/>
      <c r="K71" s="43"/>
      <c r="L71" s="43"/>
      <c r="M71" s="43"/>
      <c r="N71" s="44"/>
      <c r="O71" s="44"/>
      <c r="P71" s="44"/>
      <c r="Q71" s="45"/>
      <c r="R71" s="45"/>
      <c r="S71" s="45"/>
      <c r="T71" s="46"/>
      <c r="U71" s="46"/>
      <c r="V71" s="47"/>
      <c r="W71" s="58"/>
      <c r="X71" s="58"/>
      <c r="Y71" s="58"/>
      <c r="Z71" s="12"/>
      <c r="AA71" s="13"/>
      <c r="AB71" s="13"/>
      <c r="AC71" s="13"/>
      <c r="AD71" s="13"/>
      <c r="AE71" s="13"/>
      <c r="AF71" s="13"/>
      <c r="AG71" s="14"/>
      <c r="AH71" s="14"/>
      <c r="AI71" s="14"/>
      <c r="AJ71" s="14"/>
      <c r="AK71" s="14"/>
      <c r="AL71" s="14"/>
      <c r="AM71" s="8"/>
      <c r="AN71" s="8"/>
      <c r="AO71" s="8"/>
      <c r="AP71" s="14"/>
      <c r="AQ71" s="14"/>
      <c r="AR71" s="14"/>
      <c r="AS71" s="14"/>
      <c r="AT71" s="14"/>
      <c r="AU71" s="8"/>
      <c r="AV71" s="14"/>
      <c r="AW71" s="14"/>
      <c r="AX71" s="15"/>
    </row>
    <row r="72" spans="1:50" s="16" customFormat="1" ht="15" customHeight="1">
      <c r="A72" s="62" t="s">
        <v>77</v>
      </c>
      <c r="B72" s="17"/>
      <c r="C72" s="17">
        <v>797.59</v>
      </c>
      <c r="D72" s="17">
        <v>1000</v>
      </c>
      <c r="E72" s="51">
        <v>1000</v>
      </c>
      <c r="F72" s="51">
        <v>1000</v>
      </c>
      <c r="G72" s="51">
        <v>1000</v>
      </c>
      <c r="H72" s="43"/>
      <c r="I72" s="43"/>
      <c r="J72" s="43"/>
      <c r="K72" s="43"/>
      <c r="L72" s="43"/>
      <c r="M72" s="43"/>
      <c r="N72" s="44"/>
      <c r="O72" s="44"/>
      <c r="P72" s="44"/>
      <c r="Q72" s="45"/>
      <c r="R72" s="45"/>
      <c r="S72" s="45"/>
      <c r="T72" s="46"/>
      <c r="U72" s="46"/>
      <c r="V72" s="47"/>
      <c r="W72" s="58"/>
      <c r="X72" s="58"/>
      <c r="Y72" s="58"/>
      <c r="Z72" s="12"/>
      <c r="AA72" s="13"/>
      <c r="AB72" s="13"/>
      <c r="AC72" s="13"/>
      <c r="AD72" s="13"/>
      <c r="AE72" s="13"/>
      <c r="AF72" s="13"/>
      <c r="AG72" s="14"/>
      <c r="AH72" s="14"/>
      <c r="AI72" s="14"/>
      <c r="AJ72" s="14"/>
      <c r="AK72" s="14"/>
      <c r="AL72" s="14"/>
      <c r="AM72" s="8"/>
      <c r="AN72" s="8"/>
      <c r="AO72" s="8"/>
      <c r="AP72" s="14"/>
      <c r="AQ72" s="14"/>
      <c r="AR72" s="14"/>
      <c r="AS72" s="14"/>
      <c r="AT72" s="14"/>
      <c r="AU72" s="8"/>
      <c r="AV72" s="14"/>
      <c r="AW72" s="14"/>
      <c r="AX72" s="15"/>
    </row>
    <row r="73" spans="1:50" s="16" customFormat="1" ht="15" customHeight="1">
      <c r="A73" s="62" t="s">
        <v>78</v>
      </c>
      <c r="B73" s="17"/>
      <c r="C73" s="17">
        <v>1101.63</v>
      </c>
      <c r="D73" s="17">
        <v>1300</v>
      </c>
      <c r="E73" s="63">
        <v>3664</v>
      </c>
      <c r="F73" s="51">
        <v>1328</v>
      </c>
      <c r="G73" s="51">
        <v>1328</v>
      </c>
      <c r="H73" s="43"/>
      <c r="I73" s="43"/>
      <c r="J73" s="43"/>
      <c r="K73" s="43"/>
      <c r="L73" s="43"/>
      <c r="M73" s="43"/>
      <c r="N73" s="44"/>
      <c r="O73" s="44"/>
      <c r="P73" s="44"/>
      <c r="Q73" s="45"/>
      <c r="R73" s="45"/>
      <c r="S73" s="45"/>
      <c r="T73" s="46"/>
      <c r="U73" s="46"/>
      <c r="V73" s="47"/>
      <c r="W73" s="58"/>
      <c r="X73" s="58"/>
      <c r="Y73" s="58"/>
      <c r="Z73" s="12"/>
      <c r="AA73" s="13"/>
      <c r="AB73" s="13"/>
      <c r="AC73" s="13"/>
      <c r="AD73" s="13"/>
      <c r="AE73" s="13"/>
      <c r="AF73" s="13"/>
      <c r="AG73" s="14"/>
      <c r="AH73" s="14"/>
      <c r="AI73" s="14"/>
      <c r="AJ73" s="14"/>
      <c r="AK73" s="14"/>
      <c r="AL73" s="14"/>
      <c r="AM73" s="8"/>
      <c r="AN73" s="8"/>
      <c r="AO73" s="8"/>
      <c r="AP73" s="14"/>
      <c r="AQ73" s="14"/>
      <c r="AR73" s="14"/>
      <c r="AS73" s="14"/>
      <c r="AT73" s="14"/>
      <c r="AU73" s="8"/>
      <c r="AV73" s="14"/>
      <c r="AW73" s="14"/>
      <c r="AX73" s="15"/>
    </row>
    <row r="74" spans="1:50" s="11" customFormat="1" ht="15" customHeight="1">
      <c r="A74" s="61" t="s">
        <v>79</v>
      </c>
      <c r="B74" s="18">
        <f aca="true" t="shared" si="6" ref="B74:G74">B75+B76</f>
        <v>0</v>
      </c>
      <c r="C74" s="18">
        <f t="shared" si="6"/>
        <v>19310.019999999997</v>
      </c>
      <c r="D74" s="18">
        <f t="shared" si="6"/>
        <v>21200</v>
      </c>
      <c r="E74" s="42">
        <f t="shared" si="6"/>
        <v>21200</v>
      </c>
      <c r="F74" s="42">
        <f t="shared" si="6"/>
        <v>21200</v>
      </c>
      <c r="G74" s="42">
        <f t="shared" si="6"/>
        <v>21200</v>
      </c>
      <c r="H74" s="49"/>
      <c r="I74" s="49"/>
      <c r="J74" s="49"/>
      <c r="K74" s="49"/>
      <c r="L74" s="49"/>
      <c r="M74" s="49"/>
      <c r="N74" s="44"/>
      <c r="O74" s="44"/>
      <c r="P74" s="44"/>
      <c r="Q74" s="44"/>
      <c r="R74" s="44"/>
      <c r="S74" s="44"/>
      <c r="T74" s="47"/>
      <c r="U74" s="47"/>
      <c r="V74" s="47"/>
      <c r="W74" s="60"/>
      <c r="X74" s="60"/>
      <c r="Y74" s="60"/>
      <c r="Z74" s="9"/>
      <c r="AA74" s="7"/>
      <c r="AB74" s="7"/>
      <c r="AC74" s="7"/>
      <c r="AD74" s="7"/>
      <c r="AE74" s="7"/>
      <c r="AF74" s="7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10"/>
    </row>
    <row r="75" spans="1:50" s="16" customFormat="1" ht="15" customHeight="1">
      <c r="A75" s="62" t="s">
        <v>80</v>
      </c>
      <c r="B75" s="17"/>
      <c r="C75" s="17">
        <v>2563.74</v>
      </c>
      <c r="D75" s="17">
        <v>2200</v>
      </c>
      <c r="E75" s="51">
        <v>2200</v>
      </c>
      <c r="F75" s="51">
        <v>2200</v>
      </c>
      <c r="G75" s="51">
        <v>2200</v>
      </c>
      <c r="H75" s="43"/>
      <c r="I75" s="43"/>
      <c r="J75" s="43"/>
      <c r="K75" s="43"/>
      <c r="L75" s="43"/>
      <c r="M75" s="43"/>
      <c r="N75" s="44"/>
      <c r="O75" s="44"/>
      <c r="P75" s="44"/>
      <c r="Q75" s="45"/>
      <c r="R75" s="45"/>
      <c r="S75" s="45"/>
      <c r="T75" s="46"/>
      <c r="U75" s="46"/>
      <c r="V75" s="47"/>
      <c r="W75" s="58"/>
      <c r="X75" s="58"/>
      <c r="Y75" s="58"/>
      <c r="Z75" s="12"/>
      <c r="AA75" s="13"/>
      <c r="AB75" s="13"/>
      <c r="AC75" s="13"/>
      <c r="AD75" s="13"/>
      <c r="AE75" s="13"/>
      <c r="AF75" s="13"/>
      <c r="AG75" s="14"/>
      <c r="AH75" s="14"/>
      <c r="AI75" s="14"/>
      <c r="AJ75" s="14"/>
      <c r="AK75" s="14"/>
      <c r="AL75" s="14"/>
      <c r="AM75" s="8"/>
      <c r="AN75" s="8"/>
      <c r="AO75" s="8"/>
      <c r="AP75" s="14"/>
      <c r="AQ75" s="14"/>
      <c r="AR75" s="14"/>
      <c r="AS75" s="14"/>
      <c r="AT75" s="14"/>
      <c r="AU75" s="8"/>
      <c r="AV75" s="14"/>
      <c r="AW75" s="14"/>
      <c r="AX75" s="15"/>
    </row>
    <row r="76" spans="1:50" s="16" customFormat="1" ht="15" customHeight="1">
      <c r="A76" s="62" t="s">
        <v>81</v>
      </c>
      <c r="B76" s="17"/>
      <c r="C76" s="17">
        <v>16746.28</v>
      </c>
      <c r="D76" s="17">
        <v>19000</v>
      </c>
      <c r="E76" s="51">
        <v>19000</v>
      </c>
      <c r="F76" s="51">
        <v>19000</v>
      </c>
      <c r="G76" s="51">
        <v>19000</v>
      </c>
      <c r="H76" s="43"/>
      <c r="I76" s="43"/>
      <c r="J76" s="43"/>
      <c r="K76" s="43"/>
      <c r="L76" s="43"/>
      <c r="M76" s="43"/>
      <c r="N76" s="44"/>
      <c r="O76" s="44"/>
      <c r="P76" s="44"/>
      <c r="Q76" s="45"/>
      <c r="R76" s="45"/>
      <c r="S76" s="45"/>
      <c r="T76" s="46"/>
      <c r="U76" s="46"/>
      <c r="V76" s="47"/>
      <c r="W76" s="58"/>
      <c r="X76" s="58"/>
      <c r="Y76" s="58"/>
      <c r="Z76" s="12"/>
      <c r="AA76" s="13"/>
      <c r="AB76" s="13"/>
      <c r="AC76" s="13"/>
      <c r="AD76" s="13"/>
      <c r="AE76" s="13"/>
      <c r="AF76" s="13"/>
      <c r="AG76" s="14"/>
      <c r="AH76" s="14"/>
      <c r="AI76" s="14"/>
      <c r="AJ76" s="14"/>
      <c r="AK76" s="14"/>
      <c r="AL76" s="14"/>
      <c r="AM76" s="8"/>
      <c r="AN76" s="8"/>
      <c r="AO76" s="8"/>
      <c r="AP76" s="14"/>
      <c r="AQ76" s="14"/>
      <c r="AR76" s="14"/>
      <c r="AS76" s="14"/>
      <c r="AT76" s="14"/>
      <c r="AU76" s="8"/>
      <c r="AV76" s="14"/>
      <c r="AW76" s="14"/>
      <c r="AX76" s="15"/>
    </row>
    <row r="77" spans="1:50" s="11" customFormat="1" ht="15" customHeight="1" thickBot="1">
      <c r="A77" s="61" t="s">
        <v>82</v>
      </c>
      <c r="B77" s="18">
        <v>13100</v>
      </c>
      <c r="C77" s="18">
        <v>14358.11</v>
      </c>
      <c r="D77" s="18">
        <v>13100</v>
      </c>
      <c r="E77" s="42">
        <v>21100</v>
      </c>
      <c r="F77" s="42">
        <v>21100</v>
      </c>
      <c r="G77" s="42">
        <v>21100</v>
      </c>
      <c r="H77" s="49"/>
      <c r="I77" s="49"/>
      <c r="J77" s="49"/>
      <c r="K77" s="49"/>
      <c r="L77" s="49"/>
      <c r="M77" s="49"/>
      <c r="N77" s="44">
        <v>8500</v>
      </c>
      <c r="O77" s="44">
        <v>9204.44</v>
      </c>
      <c r="P77" s="44">
        <v>9204.44</v>
      </c>
      <c r="Q77" s="56">
        <v>10000</v>
      </c>
      <c r="R77" s="56">
        <v>10000</v>
      </c>
      <c r="S77" s="56">
        <v>10000</v>
      </c>
      <c r="T77" s="64"/>
      <c r="U77" s="64"/>
      <c r="V77" s="47"/>
      <c r="W77" s="60"/>
      <c r="X77" s="60"/>
      <c r="Y77" s="60"/>
      <c r="Z77" s="9"/>
      <c r="AA77" s="7"/>
      <c r="AB77" s="7"/>
      <c r="AC77" s="7"/>
      <c r="AD77" s="7"/>
      <c r="AE77" s="7"/>
      <c r="AF77" s="7"/>
      <c r="AG77" s="8"/>
      <c r="AH77" s="8"/>
      <c r="AI77" s="8"/>
      <c r="AJ77" s="8"/>
      <c r="AK77" s="8"/>
      <c r="AL77" s="8"/>
      <c r="AM77" s="8"/>
      <c r="AN77" s="8"/>
      <c r="AO77" s="8"/>
      <c r="AP77" s="7"/>
      <c r="AQ77" s="7"/>
      <c r="AR77" s="7"/>
      <c r="AS77" s="7"/>
      <c r="AT77" s="7"/>
      <c r="AU77" s="8"/>
      <c r="AV77" s="8"/>
      <c r="AW77" s="8"/>
      <c r="AX77" s="10"/>
    </row>
    <row r="78" spans="1:50" s="19" customFormat="1" ht="15" customHeight="1" thickBot="1">
      <c r="A78" s="62" t="s">
        <v>83</v>
      </c>
      <c r="B78" s="17">
        <f aca="true" t="shared" si="7" ref="B78:G78">SUM(B79:B83)</f>
        <v>0</v>
      </c>
      <c r="C78" s="17">
        <f t="shared" si="7"/>
        <v>1625.5700000000002</v>
      </c>
      <c r="D78" s="17">
        <f t="shared" si="7"/>
        <v>7100</v>
      </c>
      <c r="E78" s="42">
        <f t="shared" si="7"/>
        <v>3400</v>
      </c>
      <c r="F78" s="42">
        <f t="shared" si="7"/>
        <v>3400</v>
      </c>
      <c r="G78" s="42">
        <f t="shared" si="7"/>
        <v>3400</v>
      </c>
      <c r="H78" s="43"/>
      <c r="I78" s="43"/>
      <c r="J78" s="43"/>
      <c r="K78" s="43"/>
      <c r="L78" s="43"/>
      <c r="M78" s="43"/>
      <c r="N78" s="45"/>
      <c r="O78" s="45"/>
      <c r="P78" s="45"/>
      <c r="Q78" s="56"/>
      <c r="R78" s="56"/>
      <c r="S78" s="56"/>
      <c r="T78" s="46"/>
      <c r="U78" s="46"/>
      <c r="V78" s="46"/>
      <c r="W78" s="58"/>
      <c r="X78" s="58"/>
      <c r="Y78" s="58"/>
      <c r="Z78" s="12"/>
      <c r="AA78" s="13"/>
      <c r="AB78" s="13"/>
      <c r="AC78" s="13"/>
      <c r="AD78" s="13"/>
      <c r="AE78" s="13"/>
      <c r="AF78" s="13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5"/>
    </row>
    <row r="79" spans="1:50" s="16" customFormat="1" ht="15" customHeight="1">
      <c r="A79" s="62" t="s">
        <v>84</v>
      </c>
      <c r="B79" s="17"/>
      <c r="C79" s="17">
        <v>173.45</v>
      </c>
      <c r="D79" s="17">
        <v>3000</v>
      </c>
      <c r="E79" s="51">
        <v>500</v>
      </c>
      <c r="F79" s="51">
        <v>500</v>
      </c>
      <c r="G79" s="51">
        <v>500</v>
      </c>
      <c r="H79" s="43"/>
      <c r="I79" s="43"/>
      <c r="J79" s="43"/>
      <c r="K79" s="43"/>
      <c r="L79" s="43"/>
      <c r="M79" s="43"/>
      <c r="N79" s="44"/>
      <c r="O79" s="44"/>
      <c r="P79" s="44"/>
      <c r="Q79" s="56"/>
      <c r="R79" s="56"/>
      <c r="S79" s="56"/>
      <c r="T79" s="46"/>
      <c r="U79" s="46"/>
      <c r="V79" s="47"/>
      <c r="W79" s="58"/>
      <c r="X79" s="58"/>
      <c r="Y79" s="58"/>
      <c r="Z79" s="12"/>
      <c r="AA79" s="13"/>
      <c r="AB79" s="13"/>
      <c r="AC79" s="13"/>
      <c r="AD79" s="13"/>
      <c r="AE79" s="13"/>
      <c r="AF79" s="13"/>
      <c r="AG79" s="14"/>
      <c r="AH79" s="14"/>
      <c r="AI79" s="14"/>
      <c r="AJ79" s="14"/>
      <c r="AK79" s="14"/>
      <c r="AL79" s="14"/>
      <c r="AM79" s="8"/>
      <c r="AN79" s="8"/>
      <c r="AO79" s="8"/>
      <c r="AP79" s="14"/>
      <c r="AQ79" s="14"/>
      <c r="AR79" s="14"/>
      <c r="AS79" s="14"/>
      <c r="AT79" s="14"/>
      <c r="AU79" s="8"/>
      <c r="AV79" s="14"/>
      <c r="AW79" s="14"/>
      <c r="AX79" s="15"/>
    </row>
    <row r="80" spans="1:50" s="16" customFormat="1" ht="15" customHeight="1">
      <c r="A80" s="62" t="s">
        <v>85</v>
      </c>
      <c r="B80" s="17"/>
      <c r="C80" s="17">
        <v>1082.92</v>
      </c>
      <c r="D80" s="17">
        <v>1800</v>
      </c>
      <c r="E80" s="53">
        <v>600</v>
      </c>
      <c r="F80" s="53">
        <v>600</v>
      </c>
      <c r="G80" s="53">
        <v>600</v>
      </c>
      <c r="H80" s="43"/>
      <c r="I80" s="43"/>
      <c r="J80" s="43"/>
      <c r="K80" s="43"/>
      <c r="L80" s="43"/>
      <c r="M80" s="43"/>
      <c r="N80" s="44"/>
      <c r="O80" s="44"/>
      <c r="P80" s="44"/>
      <c r="Q80" s="56"/>
      <c r="R80" s="56"/>
      <c r="S80" s="56"/>
      <c r="T80" s="46"/>
      <c r="U80" s="46"/>
      <c r="V80" s="47"/>
      <c r="W80" s="58"/>
      <c r="X80" s="58"/>
      <c r="Y80" s="58"/>
      <c r="Z80" s="12"/>
      <c r="AA80" s="13"/>
      <c r="AB80" s="13"/>
      <c r="AC80" s="13"/>
      <c r="AD80" s="13"/>
      <c r="AE80" s="13"/>
      <c r="AF80" s="13"/>
      <c r="AG80" s="14"/>
      <c r="AH80" s="14"/>
      <c r="AI80" s="14"/>
      <c r="AJ80" s="14"/>
      <c r="AK80" s="14"/>
      <c r="AL80" s="14"/>
      <c r="AM80" s="8"/>
      <c r="AN80" s="8"/>
      <c r="AO80" s="8"/>
      <c r="AP80" s="14"/>
      <c r="AQ80" s="14"/>
      <c r="AR80" s="14"/>
      <c r="AS80" s="14"/>
      <c r="AT80" s="14"/>
      <c r="AU80" s="8"/>
      <c r="AV80" s="14"/>
      <c r="AW80" s="14"/>
      <c r="AX80" s="15"/>
    </row>
    <row r="81" spans="1:50" s="16" customFormat="1" ht="15" customHeight="1">
      <c r="A81" s="62" t="s">
        <v>86</v>
      </c>
      <c r="B81" s="17"/>
      <c r="C81" s="17">
        <v>319.2</v>
      </c>
      <c r="D81" s="17">
        <v>1100</v>
      </c>
      <c r="E81" s="51">
        <v>1100</v>
      </c>
      <c r="F81" s="51">
        <v>1100</v>
      </c>
      <c r="G81" s="51">
        <v>1100</v>
      </c>
      <c r="H81" s="43"/>
      <c r="I81" s="43"/>
      <c r="J81" s="43"/>
      <c r="K81" s="43"/>
      <c r="L81" s="43"/>
      <c r="M81" s="43"/>
      <c r="N81" s="44"/>
      <c r="O81" s="44"/>
      <c r="P81" s="44"/>
      <c r="Q81" s="56"/>
      <c r="R81" s="56"/>
      <c r="S81" s="56"/>
      <c r="T81" s="46"/>
      <c r="U81" s="46"/>
      <c r="V81" s="47"/>
      <c r="W81" s="58"/>
      <c r="X81" s="58"/>
      <c r="Y81" s="58"/>
      <c r="Z81" s="12"/>
      <c r="AA81" s="13"/>
      <c r="AB81" s="13"/>
      <c r="AC81" s="13"/>
      <c r="AD81" s="13"/>
      <c r="AE81" s="13"/>
      <c r="AF81" s="13"/>
      <c r="AG81" s="14"/>
      <c r="AH81" s="14"/>
      <c r="AI81" s="14"/>
      <c r="AJ81" s="14"/>
      <c r="AK81" s="14"/>
      <c r="AL81" s="14"/>
      <c r="AM81" s="8"/>
      <c r="AN81" s="8"/>
      <c r="AO81" s="8"/>
      <c r="AP81" s="14"/>
      <c r="AQ81" s="14"/>
      <c r="AR81" s="14"/>
      <c r="AS81" s="14"/>
      <c r="AT81" s="14"/>
      <c r="AU81" s="8"/>
      <c r="AV81" s="14"/>
      <c r="AW81" s="14"/>
      <c r="AX81" s="15"/>
    </row>
    <row r="82" spans="1:50" s="16" customFormat="1" ht="15" customHeight="1">
      <c r="A82" s="75" t="s">
        <v>87</v>
      </c>
      <c r="B82" s="17"/>
      <c r="C82" s="17"/>
      <c r="D82" s="17">
        <v>500</v>
      </c>
      <c r="E82" s="51">
        <v>500</v>
      </c>
      <c r="F82" s="51">
        <v>500</v>
      </c>
      <c r="G82" s="51">
        <v>500</v>
      </c>
      <c r="H82" s="43"/>
      <c r="I82" s="43"/>
      <c r="J82" s="43"/>
      <c r="K82" s="43"/>
      <c r="L82" s="43"/>
      <c r="M82" s="43"/>
      <c r="N82" s="44"/>
      <c r="O82" s="44"/>
      <c r="P82" s="44"/>
      <c r="Q82" s="56"/>
      <c r="R82" s="56"/>
      <c r="S82" s="56"/>
      <c r="T82" s="46"/>
      <c r="U82" s="46"/>
      <c r="V82" s="47"/>
      <c r="W82" s="58"/>
      <c r="X82" s="58"/>
      <c r="Y82" s="58"/>
      <c r="Z82" s="12"/>
      <c r="AA82" s="13"/>
      <c r="AB82" s="13"/>
      <c r="AC82" s="13"/>
      <c r="AD82" s="13"/>
      <c r="AE82" s="13"/>
      <c r="AF82" s="13"/>
      <c r="AG82" s="14"/>
      <c r="AH82" s="14"/>
      <c r="AI82" s="14"/>
      <c r="AJ82" s="14"/>
      <c r="AK82" s="14"/>
      <c r="AL82" s="14"/>
      <c r="AM82" s="8"/>
      <c r="AN82" s="8"/>
      <c r="AO82" s="8"/>
      <c r="AP82" s="14"/>
      <c r="AQ82" s="14"/>
      <c r="AR82" s="14"/>
      <c r="AS82" s="14"/>
      <c r="AT82" s="14"/>
      <c r="AU82" s="8"/>
      <c r="AV82" s="14"/>
      <c r="AW82" s="14"/>
      <c r="AX82" s="15"/>
    </row>
    <row r="83" spans="1:50" s="16" customFormat="1" ht="15" customHeight="1">
      <c r="A83" s="62" t="s">
        <v>88</v>
      </c>
      <c r="B83" s="17"/>
      <c r="C83" s="17">
        <v>50</v>
      </c>
      <c r="D83" s="17">
        <v>700</v>
      </c>
      <c r="E83" s="65">
        <v>700</v>
      </c>
      <c r="F83" s="65">
        <v>700</v>
      </c>
      <c r="G83" s="65">
        <v>700</v>
      </c>
      <c r="H83" s="43"/>
      <c r="I83" s="43"/>
      <c r="J83" s="43"/>
      <c r="K83" s="43"/>
      <c r="L83" s="43"/>
      <c r="M83" s="43"/>
      <c r="N83" s="44"/>
      <c r="O83" s="44"/>
      <c r="P83" s="44"/>
      <c r="Q83" s="56"/>
      <c r="R83" s="56"/>
      <c r="S83" s="56"/>
      <c r="T83" s="46"/>
      <c r="U83" s="46"/>
      <c r="V83" s="47"/>
      <c r="W83" s="58"/>
      <c r="X83" s="58"/>
      <c r="Y83" s="58"/>
      <c r="Z83" s="12"/>
      <c r="AA83" s="13"/>
      <c r="AB83" s="13"/>
      <c r="AC83" s="13"/>
      <c r="AD83" s="15"/>
      <c r="AE83" s="15"/>
      <c r="AF83" s="15"/>
      <c r="AG83" s="14"/>
      <c r="AH83" s="14"/>
      <c r="AI83" s="14"/>
      <c r="AJ83" s="14"/>
      <c r="AK83" s="14"/>
      <c r="AL83" s="14"/>
      <c r="AM83" s="8"/>
      <c r="AN83" s="8"/>
      <c r="AO83" s="8"/>
      <c r="AP83" s="14"/>
      <c r="AQ83" s="14"/>
      <c r="AR83" s="14"/>
      <c r="AS83" s="14"/>
      <c r="AT83" s="14"/>
      <c r="AU83" s="8"/>
      <c r="AV83" s="14"/>
      <c r="AW83" s="14"/>
      <c r="AX83" s="15"/>
    </row>
    <row r="84" spans="1:50" s="11" customFormat="1" ht="15" customHeight="1">
      <c r="A84" s="61" t="s">
        <v>89</v>
      </c>
      <c r="B84" s="18">
        <f aca="true" t="shared" si="8" ref="B84:G84">B85+B86+B87</f>
        <v>0</v>
      </c>
      <c r="C84" s="18">
        <f t="shared" si="8"/>
        <v>101404.55</v>
      </c>
      <c r="D84" s="18">
        <f t="shared" si="8"/>
        <v>107500</v>
      </c>
      <c r="E84" s="42">
        <f t="shared" si="8"/>
        <v>110664</v>
      </c>
      <c r="F84" s="42">
        <f t="shared" si="8"/>
        <v>107500</v>
      </c>
      <c r="G84" s="42">
        <f t="shared" si="8"/>
        <v>107500</v>
      </c>
      <c r="H84" s="49"/>
      <c r="I84" s="49"/>
      <c r="J84" s="49"/>
      <c r="K84" s="55">
        <v>3000</v>
      </c>
      <c r="L84" s="55">
        <v>3000</v>
      </c>
      <c r="M84" s="55">
        <v>3000</v>
      </c>
      <c r="N84" s="44"/>
      <c r="O84" s="44"/>
      <c r="P84" s="44"/>
      <c r="Q84" s="57"/>
      <c r="R84" s="57"/>
      <c r="S84" s="57"/>
      <c r="T84" s="47"/>
      <c r="U84" s="47"/>
      <c r="V84" s="47"/>
      <c r="W84" s="60"/>
      <c r="X84" s="60"/>
      <c r="Y84" s="60"/>
      <c r="Z84" s="9"/>
      <c r="AA84" s="7"/>
      <c r="AB84" s="7"/>
      <c r="AC84" s="7"/>
      <c r="AD84" s="7"/>
      <c r="AE84" s="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</row>
    <row r="85" spans="1:50" s="16" customFormat="1" ht="15" customHeight="1">
      <c r="A85" s="66" t="s">
        <v>90</v>
      </c>
      <c r="B85" s="18"/>
      <c r="C85" s="18">
        <v>92252</v>
      </c>
      <c r="D85" s="18">
        <v>105500</v>
      </c>
      <c r="E85" s="67">
        <v>108664</v>
      </c>
      <c r="F85" s="68">
        <v>105500</v>
      </c>
      <c r="G85" s="68">
        <v>105500</v>
      </c>
      <c r="H85" s="43"/>
      <c r="I85" s="43"/>
      <c r="J85" s="43"/>
      <c r="K85" s="55"/>
      <c r="L85" s="55"/>
      <c r="M85" s="50"/>
      <c r="N85" s="44"/>
      <c r="O85" s="44"/>
      <c r="P85" s="44"/>
      <c r="Q85" s="57"/>
      <c r="R85" s="57"/>
      <c r="S85" s="56"/>
      <c r="T85" s="46"/>
      <c r="U85" s="46"/>
      <c r="V85" s="47"/>
      <c r="W85" s="60"/>
      <c r="X85" s="60"/>
      <c r="Y85" s="60"/>
      <c r="Z85" s="20"/>
      <c r="AA85" s="7"/>
      <c r="AB85" s="7"/>
      <c r="AC85" s="7"/>
      <c r="AD85" s="7"/>
      <c r="AE85" s="7"/>
      <c r="AF85" s="7"/>
      <c r="AG85" s="14"/>
      <c r="AH85" s="14"/>
      <c r="AI85" s="14"/>
      <c r="AJ85" s="8"/>
      <c r="AK85" s="8"/>
      <c r="AL85" s="14"/>
      <c r="AM85" s="8"/>
      <c r="AN85" s="8"/>
      <c r="AO85" s="8"/>
      <c r="AP85" s="8"/>
      <c r="AQ85" s="8"/>
      <c r="AR85" s="14"/>
      <c r="AS85" s="14"/>
      <c r="AT85" s="14"/>
      <c r="AU85" s="8"/>
      <c r="AV85" s="8"/>
      <c r="AW85" s="8"/>
      <c r="AX85" s="10"/>
    </row>
    <row r="86" spans="1:50" s="16" customFormat="1" ht="15" customHeight="1">
      <c r="A86" s="66" t="s">
        <v>91</v>
      </c>
      <c r="B86" s="18"/>
      <c r="C86" s="18">
        <v>9152.55</v>
      </c>
      <c r="D86" s="18">
        <v>2000</v>
      </c>
      <c r="E86" s="42">
        <f>'[1]Príjmy '!I63</f>
        <v>2000</v>
      </c>
      <c r="F86" s="42">
        <f>'[1]Príjmy '!J63</f>
        <v>2000</v>
      </c>
      <c r="G86" s="42">
        <f>'[1]Príjmy '!K63</f>
        <v>2000</v>
      </c>
      <c r="H86" s="43"/>
      <c r="I86" s="43"/>
      <c r="J86" s="43"/>
      <c r="K86" s="55"/>
      <c r="L86" s="55"/>
      <c r="M86" s="50"/>
      <c r="N86" s="44"/>
      <c r="O86" s="44"/>
      <c r="P86" s="44"/>
      <c r="Q86" s="57"/>
      <c r="R86" s="57"/>
      <c r="S86" s="56"/>
      <c r="T86" s="46"/>
      <c r="U86" s="46"/>
      <c r="V86" s="47"/>
      <c r="W86" s="60"/>
      <c r="X86" s="60"/>
      <c r="Y86" s="60"/>
      <c r="Z86" s="20"/>
      <c r="AA86" s="7"/>
      <c r="AB86" s="7"/>
      <c r="AC86" s="7"/>
      <c r="AD86" s="7"/>
      <c r="AE86" s="7"/>
      <c r="AF86" s="7"/>
      <c r="AG86" s="14"/>
      <c r="AH86" s="14"/>
      <c r="AI86" s="14"/>
      <c r="AJ86" s="8"/>
      <c r="AK86" s="8"/>
      <c r="AL86" s="14"/>
      <c r="AM86" s="8"/>
      <c r="AN86" s="8"/>
      <c r="AO86" s="8"/>
      <c r="AP86" s="8"/>
      <c r="AQ86" s="8"/>
      <c r="AR86" s="14"/>
      <c r="AS86" s="14"/>
      <c r="AT86" s="14"/>
      <c r="AU86" s="8"/>
      <c r="AV86" s="8"/>
      <c r="AW86" s="8"/>
      <c r="AX86" s="10"/>
    </row>
    <row r="87" spans="1:50" s="16" customFormat="1" ht="15" customHeight="1">
      <c r="A87" s="62" t="s">
        <v>92</v>
      </c>
      <c r="B87" s="18"/>
      <c r="C87" s="18"/>
      <c r="D87" s="18"/>
      <c r="E87" s="42">
        <v>0</v>
      </c>
      <c r="F87" s="42">
        <v>0</v>
      </c>
      <c r="G87" s="42">
        <v>0</v>
      </c>
      <c r="H87" s="43"/>
      <c r="I87" s="43"/>
      <c r="J87" s="43"/>
      <c r="K87" s="55">
        <v>3000</v>
      </c>
      <c r="L87" s="55">
        <v>3000</v>
      </c>
      <c r="M87" s="50">
        <v>3000</v>
      </c>
      <c r="N87" s="44"/>
      <c r="O87" s="44"/>
      <c r="P87" s="44"/>
      <c r="Q87" s="57"/>
      <c r="R87" s="57"/>
      <c r="S87" s="56"/>
      <c r="T87" s="46"/>
      <c r="U87" s="46"/>
      <c r="V87" s="47"/>
      <c r="W87" s="60"/>
      <c r="X87" s="60"/>
      <c r="Y87" s="60"/>
      <c r="Z87" s="12"/>
      <c r="AA87" s="7"/>
      <c r="AB87" s="7"/>
      <c r="AC87" s="7"/>
      <c r="AD87" s="7"/>
      <c r="AE87" s="7"/>
      <c r="AF87" s="7"/>
      <c r="AG87" s="14"/>
      <c r="AH87" s="14"/>
      <c r="AI87" s="14"/>
      <c r="AJ87" s="8"/>
      <c r="AK87" s="8"/>
      <c r="AL87" s="14"/>
      <c r="AM87" s="8"/>
      <c r="AN87" s="8"/>
      <c r="AO87" s="8"/>
      <c r="AP87" s="8"/>
      <c r="AQ87" s="8"/>
      <c r="AR87" s="14"/>
      <c r="AS87" s="14"/>
      <c r="AT87" s="14"/>
      <c r="AU87" s="8"/>
      <c r="AV87" s="8"/>
      <c r="AW87" s="8"/>
      <c r="AX87" s="10"/>
    </row>
    <row r="88" spans="1:50" s="16" customFormat="1" ht="15" customHeight="1">
      <c r="A88" s="69" t="s">
        <v>93</v>
      </c>
      <c r="B88" s="18">
        <f aca="true" t="shared" si="9" ref="B88:G88">B6+B16+B22+B40+B45+B47+B51+B54+B68+B70+B74+B77+B78+B84</f>
        <v>15500</v>
      </c>
      <c r="C88" s="18">
        <f t="shared" si="9"/>
        <v>235588.87</v>
      </c>
      <c r="D88" s="18">
        <f t="shared" si="9"/>
        <v>224260</v>
      </c>
      <c r="E88" s="42">
        <f t="shared" si="9"/>
        <v>238288</v>
      </c>
      <c r="F88" s="42">
        <f t="shared" si="9"/>
        <v>231788</v>
      </c>
      <c r="G88" s="42">
        <f t="shared" si="9"/>
        <v>231788</v>
      </c>
      <c r="H88" s="42"/>
      <c r="I88" s="42"/>
      <c r="J88" s="42"/>
      <c r="K88" s="70"/>
      <c r="L88" s="70"/>
      <c r="M88" s="70"/>
      <c r="N88" s="42"/>
      <c r="O88" s="42"/>
      <c r="P88" s="42"/>
      <c r="Q88" s="70"/>
      <c r="R88" s="70"/>
      <c r="S88" s="70"/>
      <c r="T88" s="42"/>
      <c r="U88" s="42"/>
      <c r="V88" s="42"/>
      <c r="W88" s="70"/>
      <c r="X88" s="70"/>
      <c r="Y88" s="70"/>
      <c r="Z88" s="9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s="16" customFormat="1" ht="15" customHeight="1">
      <c r="A89" s="253" t="s">
        <v>94</v>
      </c>
      <c r="B89" s="253"/>
      <c r="C89" s="253"/>
      <c r="D89" s="253"/>
      <c r="E89" s="253"/>
      <c r="F89" s="253"/>
      <c r="G89" s="71"/>
      <c r="H89" s="21">
        <f aca="true" t="shared" si="10" ref="H89:M89">H6+H16+H22+H40+H45+H47+H51+H54+H68+H70+H77+H78+H84</f>
        <v>0</v>
      </c>
      <c r="I89" s="21">
        <f t="shared" si="10"/>
        <v>372069.8</v>
      </c>
      <c r="J89" s="21">
        <f t="shared" si="10"/>
        <v>0</v>
      </c>
      <c r="K89" s="55">
        <f t="shared" si="10"/>
        <v>225602</v>
      </c>
      <c r="L89" s="55">
        <f t="shared" si="10"/>
        <v>260102</v>
      </c>
      <c r="M89" s="55">
        <f t="shared" si="10"/>
        <v>260102</v>
      </c>
      <c r="N89" s="21"/>
      <c r="O89" s="21"/>
      <c r="P89" s="21"/>
      <c r="Q89" s="55"/>
      <c r="R89" s="55"/>
      <c r="S89" s="55"/>
      <c r="T89" s="21"/>
      <c r="U89" s="21"/>
      <c r="V89" s="21"/>
      <c r="W89" s="55"/>
      <c r="X89" s="55"/>
      <c r="Y89" s="55"/>
      <c r="Z89" s="250"/>
      <c r="AA89" s="250"/>
      <c r="AB89" s="250"/>
      <c r="AC89" s="250"/>
      <c r="AD89" s="250"/>
      <c r="AE89" s="250"/>
      <c r="AF89" s="22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s="16" customFormat="1" ht="15" customHeight="1">
      <c r="A90" s="249" t="s">
        <v>95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72">
        <f>N6+N16+N22+N40+N45+N47+N51+N54+N68+N70+N74+N77+N84</f>
        <v>8500</v>
      </c>
      <c r="O90" s="72"/>
      <c r="P90" s="72"/>
      <c r="Q90" s="57">
        <f>Q6+Q16+Q22+Q40+Q45+Q47+Q51+Q54+Q68+Q70+Q74+Q77+Q84</f>
        <v>10000</v>
      </c>
      <c r="R90" s="57">
        <f>R6+R16+R22+R40+R45+R47+R51+R54+R68+R70+R74+R77+R84</f>
        <v>10000</v>
      </c>
      <c r="S90" s="57">
        <f>S6+S16+S22+S40+S45+S47+S51+S54+S68+S70+S74+S77+S84</f>
        <v>10000</v>
      </c>
      <c r="T90" s="72"/>
      <c r="U90" s="72"/>
      <c r="V90" s="72"/>
      <c r="W90" s="56"/>
      <c r="X90" s="56"/>
      <c r="Y90" s="56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3"/>
      <c r="AN90" s="23"/>
      <c r="AO90" s="23"/>
      <c r="AP90" s="23"/>
      <c r="AQ90" s="23"/>
      <c r="AR90" s="23"/>
      <c r="AS90" s="23"/>
      <c r="AT90" s="23"/>
      <c r="AU90" s="23"/>
      <c r="AV90" s="14"/>
      <c r="AW90" s="14"/>
      <c r="AX90" s="14"/>
    </row>
    <row r="91" spans="1:50" s="16" customFormat="1" ht="15" customHeight="1">
      <c r="A91" s="251" t="s">
        <v>96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77"/>
      <c r="U91" s="77"/>
      <c r="V91" s="78">
        <f>V54</f>
        <v>588240</v>
      </c>
      <c r="W91" s="60">
        <f>W54</f>
        <v>629321</v>
      </c>
      <c r="X91" s="60">
        <f>X54</f>
        <v>629321</v>
      </c>
      <c r="Y91" s="60">
        <f>Y54</f>
        <v>629321</v>
      </c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4"/>
      <c r="AT91" s="24"/>
      <c r="AU91" s="7"/>
      <c r="AV91" s="7"/>
      <c r="AW91" s="7"/>
      <c r="AX91" s="7"/>
    </row>
    <row r="92" spans="1:50" s="16" customFormat="1" ht="15" customHeight="1">
      <c r="A92" s="80" t="s">
        <v>114</v>
      </c>
      <c r="B92" s="80"/>
      <c r="C92" s="80"/>
      <c r="D92" s="80"/>
      <c r="E92" s="247">
        <f>E88+K89+Q90+W91</f>
        <v>1103211</v>
      </c>
      <c r="F92" s="247"/>
      <c r="G92" s="247"/>
      <c r="H92" s="81"/>
      <c r="I92" s="81"/>
      <c r="J92" s="81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9"/>
      <c r="AA92" s="9"/>
      <c r="AB92" s="9"/>
      <c r="AC92" s="9"/>
      <c r="AD92" s="248"/>
      <c r="AE92" s="248"/>
      <c r="AF92" s="248"/>
      <c r="AG92" s="248"/>
      <c r="AH92" s="248"/>
      <c r="AI92" s="248"/>
      <c r="AJ92" s="248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</row>
    <row r="93" spans="1:50" s="16" customFormat="1" ht="15" customHeight="1">
      <c r="A93" s="73" t="s">
        <v>115</v>
      </c>
      <c r="B93" s="26"/>
      <c r="C93" s="26"/>
      <c r="D93" s="26"/>
      <c r="E93" s="245"/>
      <c r="F93" s="245"/>
      <c r="G93" s="245"/>
      <c r="H93" s="27"/>
      <c r="I93" s="27"/>
      <c r="J93" s="27"/>
      <c r="K93" s="245">
        <f>F88+L89+R90+X91</f>
        <v>1131211</v>
      </c>
      <c r="L93" s="245"/>
      <c r="M93" s="245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9"/>
      <c r="AA93" s="9"/>
      <c r="AB93" s="9"/>
      <c r="AC93" s="9"/>
      <c r="AD93" s="25"/>
      <c r="AE93" s="25"/>
      <c r="AF93" s="25"/>
      <c r="AG93" s="25"/>
      <c r="AH93" s="25"/>
      <c r="AI93" s="25"/>
      <c r="AJ93" s="25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6.5" customHeight="1">
      <c r="A94" s="73" t="s">
        <v>116</v>
      </c>
      <c r="E94" s="246"/>
      <c r="F94" s="246"/>
      <c r="G94" s="246"/>
      <c r="K94" s="246"/>
      <c r="L94" s="246"/>
      <c r="M94" s="246"/>
      <c r="Q94" s="245">
        <f>G88+M89+S90+Y91</f>
        <v>1131211</v>
      </c>
      <c r="R94" s="245"/>
      <c r="S94" s="245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6.5" customHeight="1">
      <c r="A95" s="26"/>
      <c r="E95" s="82"/>
      <c r="F95" s="82"/>
      <c r="G95" s="82"/>
      <c r="K95" s="82"/>
      <c r="L95" s="82"/>
      <c r="M95" s="82"/>
      <c r="Q95" s="28"/>
      <c r="R95" s="28"/>
      <c r="S95" s="28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7.25" customHeight="1">
      <c r="A96" s="93" t="s">
        <v>97</v>
      </c>
      <c r="B96" s="38"/>
      <c r="C96" s="38"/>
      <c r="D96" s="38"/>
      <c r="E96" s="83" t="s">
        <v>98</v>
      </c>
      <c r="F96" s="83" t="s">
        <v>99</v>
      </c>
      <c r="G96" s="83" t="s">
        <v>100</v>
      </c>
      <c r="H96" s="84"/>
      <c r="I96" s="84"/>
      <c r="J96" s="84"/>
      <c r="K96" s="83" t="s">
        <v>101</v>
      </c>
      <c r="L96" s="85" t="s">
        <v>117</v>
      </c>
      <c r="M96" s="31"/>
      <c r="N96" s="31"/>
      <c r="O96" s="31"/>
      <c r="P96" s="31"/>
      <c r="Q96" s="31"/>
      <c r="Z96" s="32"/>
      <c r="AA96" s="32"/>
      <c r="AB96" s="32"/>
      <c r="AC96" s="32"/>
      <c r="AD96" s="34"/>
      <c r="AE96" s="34"/>
      <c r="AF96" s="34"/>
      <c r="AG96" s="34"/>
      <c r="AH96" s="34"/>
      <c r="AI96" s="34"/>
      <c r="AJ96" s="34"/>
      <c r="AK96" s="33"/>
      <c r="AL96" s="33"/>
      <c r="AM96" s="33"/>
      <c r="AN96" s="33"/>
      <c r="AO96" s="33"/>
      <c r="AP96" s="33"/>
      <c r="AQ96" s="4"/>
      <c r="AR96" s="4"/>
      <c r="AS96" s="4"/>
      <c r="AT96" s="4"/>
      <c r="AU96" s="4"/>
      <c r="AV96" s="4"/>
      <c r="AW96" s="4"/>
      <c r="AX96" s="4"/>
    </row>
    <row r="97" spans="1:50" ht="12">
      <c r="A97" s="73" t="s">
        <v>102</v>
      </c>
      <c r="B97" s="35"/>
      <c r="C97" s="35"/>
      <c r="D97" s="35"/>
      <c r="E97" s="86">
        <f>'[2]príjmy 2014 - 2016'!F70</f>
        <v>924711</v>
      </c>
      <c r="F97" s="86">
        <f>E88</f>
        <v>238288</v>
      </c>
      <c r="G97" s="39">
        <f>E97-F97</f>
        <v>686423</v>
      </c>
      <c r="H97" s="87"/>
      <c r="I97" s="87"/>
      <c r="J97" s="87"/>
      <c r="K97" s="87"/>
      <c r="L97" s="87"/>
      <c r="M97" s="31"/>
      <c r="N97" s="31"/>
      <c r="O97" s="31"/>
      <c r="P97" s="31"/>
      <c r="Q97" s="31"/>
      <c r="Z97" s="34"/>
      <c r="AA97" s="34"/>
      <c r="AB97" s="34"/>
      <c r="AC97" s="34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4"/>
      <c r="AR97" s="4"/>
      <c r="AS97" s="4"/>
      <c r="AT97" s="4"/>
      <c r="AU97" s="4"/>
      <c r="AV97" s="4"/>
      <c r="AW97" s="4"/>
      <c r="AX97" s="4"/>
    </row>
    <row r="98" spans="1:50" ht="12">
      <c r="A98" s="73"/>
      <c r="B98" s="35"/>
      <c r="C98" s="35"/>
      <c r="D98" s="35"/>
      <c r="E98" s="86"/>
      <c r="F98" s="86"/>
      <c r="G98" s="86"/>
      <c r="H98" s="87"/>
      <c r="I98" s="87"/>
      <c r="J98" s="87"/>
      <c r="K98" s="87"/>
      <c r="L98" s="87"/>
      <c r="M98" s="31"/>
      <c r="N98" s="31"/>
      <c r="O98" s="31"/>
      <c r="P98" s="31"/>
      <c r="Q98" s="31"/>
      <c r="Z98" s="34"/>
      <c r="AA98" s="34"/>
      <c r="AB98" s="34"/>
      <c r="AC98" s="34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4"/>
      <c r="AR98" s="4"/>
      <c r="AS98" s="4"/>
      <c r="AT98" s="4"/>
      <c r="AU98" s="4"/>
      <c r="AV98" s="4"/>
      <c r="AW98" s="4"/>
      <c r="AX98" s="4"/>
    </row>
    <row r="99" spans="1:50" ht="12">
      <c r="A99" s="73" t="s">
        <v>103</v>
      </c>
      <c r="B99" s="35"/>
      <c r="C99" s="35"/>
      <c r="D99" s="35"/>
      <c r="E99" s="86">
        <f>'[3]príjmy'!I77</f>
        <v>172000</v>
      </c>
      <c r="F99" s="86">
        <f>SUM(K89)</f>
        <v>225602</v>
      </c>
      <c r="G99" s="92">
        <f>E99-F99</f>
        <v>-53602</v>
      </c>
      <c r="H99" s="88"/>
      <c r="I99" s="88"/>
      <c r="J99" s="88"/>
      <c r="K99" s="89" t="s">
        <v>104</v>
      </c>
      <c r="L99" s="36">
        <v>53602</v>
      </c>
      <c r="M99" s="31"/>
      <c r="N99" s="31"/>
      <c r="O99" s="31"/>
      <c r="P99" s="31"/>
      <c r="Q99" s="31"/>
      <c r="Z99" s="34"/>
      <c r="AA99" s="34"/>
      <c r="AB99" s="34"/>
      <c r="AC99" s="34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4"/>
      <c r="AR99" s="4"/>
      <c r="AS99" s="4"/>
      <c r="AT99" s="4"/>
      <c r="AU99" s="4"/>
      <c r="AV99" s="4"/>
      <c r="AW99" s="4"/>
      <c r="AX99" s="4"/>
    </row>
    <row r="100" spans="1:50" ht="12">
      <c r="A100" s="73"/>
      <c r="B100" s="35"/>
      <c r="C100" s="35"/>
      <c r="D100" s="35"/>
      <c r="E100" s="86"/>
      <c r="F100" s="86"/>
      <c r="G100" s="92"/>
      <c r="H100" s="87"/>
      <c r="I100" s="87"/>
      <c r="J100" s="87"/>
      <c r="K100" s="89"/>
      <c r="L100" s="36"/>
      <c r="M100" s="31"/>
      <c r="N100" s="31"/>
      <c r="O100" s="31"/>
      <c r="P100" s="31"/>
      <c r="Q100" s="31"/>
      <c r="Z100" s="34"/>
      <c r="AA100" s="34"/>
      <c r="AB100" s="34"/>
      <c r="AC100" s="34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4"/>
      <c r="AR100" s="4"/>
      <c r="AS100" s="4"/>
      <c r="AT100" s="4"/>
      <c r="AU100" s="4"/>
      <c r="AV100" s="4"/>
      <c r="AW100" s="4"/>
      <c r="AX100" s="4"/>
    </row>
    <row r="101" spans="1:50" ht="12">
      <c r="A101" s="73" t="s">
        <v>105</v>
      </c>
      <c r="B101" s="35"/>
      <c r="C101" s="35"/>
      <c r="D101" s="35"/>
      <c r="E101" s="86">
        <f>'[1]Príjmy '!F80</f>
        <v>0</v>
      </c>
      <c r="F101" s="86">
        <f>Q90</f>
        <v>10000</v>
      </c>
      <c r="G101" s="92">
        <f>E101-F101</f>
        <v>-10000</v>
      </c>
      <c r="H101" s="88"/>
      <c r="I101" s="88"/>
      <c r="J101" s="88"/>
      <c r="K101" s="89" t="s">
        <v>104</v>
      </c>
      <c r="L101" s="36">
        <v>10000</v>
      </c>
      <c r="M101" s="31"/>
      <c r="N101" s="31"/>
      <c r="O101" s="31"/>
      <c r="P101" s="31"/>
      <c r="Q101" s="31"/>
      <c r="Z101" s="34"/>
      <c r="AA101" s="34"/>
      <c r="AB101" s="34"/>
      <c r="AC101" s="34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4"/>
      <c r="AR101" s="4"/>
      <c r="AS101" s="4"/>
      <c r="AT101" s="4"/>
      <c r="AU101" s="4"/>
      <c r="AV101" s="4"/>
      <c r="AW101" s="4"/>
      <c r="AX101" s="4"/>
    </row>
    <row r="102" spans="1:50" ht="12">
      <c r="A102" s="73"/>
      <c r="B102" s="35"/>
      <c r="C102" s="35"/>
      <c r="D102" s="35"/>
      <c r="E102" s="86"/>
      <c r="F102" s="86"/>
      <c r="G102" s="92"/>
      <c r="H102" s="87"/>
      <c r="I102" s="87"/>
      <c r="J102" s="87"/>
      <c r="K102" s="89"/>
      <c r="L102" s="36"/>
      <c r="M102" s="31"/>
      <c r="N102" s="31"/>
      <c r="O102" s="31"/>
      <c r="P102" s="31"/>
      <c r="Q102" s="37"/>
      <c r="Z102" s="34"/>
      <c r="AA102" s="34"/>
      <c r="AB102" s="34"/>
      <c r="AC102" s="34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4"/>
      <c r="AR102" s="4"/>
      <c r="AS102" s="4"/>
      <c r="AT102" s="4"/>
      <c r="AU102" s="4"/>
      <c r="AV102" s="4"/>
      <c r="AW102" s="4"/>
      <c r="AX102" s="4"/>
    </row>
    <row r="103" spans="1:50" ht="12">
      <c r="A103" s="73" t="s">
        <v>5</v>
      </c>
      <c r="B103" s="35"/>
      <c r="C103" s="35"/>
      <c r="D103" s="35"/>
      <c r="E103" s="86">
        <f>'[1]Príjmy '!I82</f>
        <v>6500</v>
      </c>
      <c r="F103" s="86">
        <f>W91</f>
        <v>629321</v>
      </c>
      <c r="G103" s="92">
        <f>E103-F103</f>
        <v>-622821</v>
      </c>
      <c r="H103" s="88"/>
      <c r="I103" s="88"/>
      <c r="J103" s="88"/>
      <c r="K103" s="89" t="s">
        <v>106</v>
      </c>
      <c r="L103" s="36">
        <v>622821</v>
      </c>
      <c r="M103" s="31"/>
      <c r="N103" s="31"/>
      <c r="O103" s="31"/>
      <c r="P103" s="31"/>
      <c r="Q103" s="31"/>
      <c r="Z103" s="34"/>
      <c r="AA103" s="34"/>
      <c r="AB103" s="34"/>
      <c r="AC103" s="34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4"/>
      <c r="AR103" s="4"/>
      <c r="AS103" s="4"/>
      <c r="AT103" s="4"/>
      <c r="AU103" s="4"/>
      <c r="AV103" s="4"/>
      <c r="AW103" s="4"/>
      <c r="AX103" s="4"/>
    </row>
    <row r="104" spans="1:50" ht="12">
      <c r="A104" s="73"/>
      <c r="B104" s="35"/>
      <c r="C104" s="35"/>
      <c r="D104" s="35"/>
      <c r="E104" s="86"/>
      <c r="F104" s="86"/>
      <c r="G104" s="92"/>
      <c r="H104" s="87"/>
      <c r="I104" s="87"/>
      <c r="J104" s="87"/>
      <c r="K104" s="87"/>
      <c r="L104" s="86"/>
      <c r="M104" s="31"/>
      <c r="N104" s="31"/>
      <c r="O104" s="31"/>
      <c r="P104" s="31"/>
      <c r="Q104" s="31"/>
      <c r="Z104" s="34"/>
      <c r="AA104" s="34"/>
      <c r="AB104" s="34"/>
      <c r="AC104" s="34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4"/>
      <c r="AR104" s="4"/>
      <c r="AS104" s="4"/>
      <c r="AT104" s="4"/>
      <c r="AU104" s="4"/>
      <c r="AV104" s="4"/>
      <c r="AW104" s="4"/>
      <c r="AX104" s="4"/>
    </row>
    <row r="105" spans="1:50" ht="12">
      <c r="A105" s="73" t="s">
        <v>107</v>
      </c>
      <c r="B105" s="35"/>
      <c r="C105" s="35"/>
      <c r="D105" s="35"/>
      <c r="E105" s="86">
        <f>'[2]príjmy 2014 - 2016'!F83</f>
        <v>1103211</v>
      </c>
      <c r="F105" s="86">
        <f>F97+F101+F99+F103</f>
        <v>1103211</v>
      </c>
      <c r="G105" s="92">
        <f>SUM(G97:G104)</f>
        <v>0</v>
      </c>
      <c r="H105" s="87"/>
      <c r="I105" s="87"/>
      <c r="J105" s="87"/>
      <c r="K105" s="87"/>
      <c r="L105" s="57">
        <f>SUM(L99:L103)</f>
        <v>686423</v>
      </c>
      <c r="M105" s="31"/>
      <c r="N105" s="31"/>
      <c r="O105" s="31"/>
      <c r="P105" s="31"/>
      <c r="Q105" s="31"/>
      <c r="Z105" s="34"/>
      <c r="AA105" s="34"/>
      <c r="AB105" s="34"/>
      <c r="AC105" s="34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4"/>
      <c r="AR105" s="4"/>
      <c r="AS105" s="4"/>
      <c r="AT105" s="4"/>
      <c r="AU105" s="4"/>
      <c r="AV105" s="4"/>
      <c r="AW105" s="4"/>
      <c r="AX105" s="4"/>
    </row>
    <row r="106" spans="1:50" ht="12">
      <c r="A106" s="30"/>
      <c r="B106" s="30"/>
      <c r="C106" s="30"/>
      <c r="D106" s="30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Z106" s="32"/>
      <c r="AA106" s="32"/>
      <c r="AB106" s="32"/>
      <c r="AC106" s="32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4"/>
      <c r="AR106" s="4"/>
      <c r="AS106" s="4"/>
      <c r="AT106" s="4"/>
      <c r="AU106" s="4"/>
      <c r="AV106" s="4"/>
      <c r="AW106" s="4"/>
      <c r="AX106" s="4"/>
    </row>
    <row r="107" spans="2:50" ht="12">
      <c r="B107" s="29"/>
      <c r="C107" s="29"/>
      <c r="D107" s="29"/>
      <c r="E107" s="30"/>
      <c r="F107" s="30"/>
      <c r="G107" s="30"/>
      <c r="H107" s="30"/>
      <c r="I107" s="30"/>
      <c r="J107" s="30"/>
      <c r="K107" s="30"/>
      <c r="L107" s="31"/>
      <c r="M107" s="31"/>
      <c r="N107" s="31"/>
      <c r="O107" s="31"/>
      <c r="P107" s="31"/>
      <c r="Q107" s="31"/>
      <c r="AD107" s="4"/>
      <c r="AE107" s="4"/>
      <c r="AF107" s="4"/>
      <c r="AG107" s="4"/>
      <c r="AH107" s="33"/>
      <c r="AI107" s="33"/>
      <c r="AJ107" s="33"/>
      <c r="AK107" s="33"/>
      <c r="AL107" s="33"/>
      <c r="AM107" s="33"/>
      <c r="AN107" s="33"/>
      <c r="AO107" s="33"/>
      <c r="AP107" s="33"/>
      <c r="AQ107" s="4"/>
      <c r="AR107" s="4"/>
      <c r="AS107" s="4"/>
      <c r="AT107" s="4"/>
      <c r="AU107" s="4"/>
      <c r="AV107" s="4"/>
      <c r="AW107" s="4"/>
      <c r="AX107" s="4"/>
    </row>
    <row r="108" spans="1:50" ht="18.75" customHeight="1">
      <c r="A108" s="93" t="s">
        <v>108</v>
      </c>
      <c r="B108" s="38"/>
      <c r="C108" s="38"/>
      <c r="D108" s="38"/>
      <c r="E108" s="83" t="s">
        <v>98</v>
      </c>
      <c r="F108" s="83" t="s">
        <v>99</v>
      </c>
      <c r="G108" s="83" t="s">
        <v>100</v>
      </c>
      <c r="H108" s="83"/>
      <c r="I108" s="83"/>
      <c r="J108" s="83"/>
      <c r="K108" s="83" t="s">
        <v>101</v>
      </c>
      <c r="L108" s="85" t="s">
        <v>117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12" ht="12">
      <c r="A109" s="73" t="s">
        <v>102</v>
      </c>
      <c r="B109" s="35"/>
      <c r="C109" s="35"/>
      <c r="D109" s="35"/>
      <c r="E109" s="86">
        <f>'[2]príjmy 2014 - 2016'!G70</f>
        <v>924711</v>
      </c>
      <c r="F109" s="86">
        <f>F88</f>
        <v>231788</v>
      </c>
      <c r="G109" s="39">
        <f>E109-F109</f>
        <v>692923</v>
      </c>
      <c r="H109" s="87"/>
      <c r="I109" s="87"/>
      <c r="J109" s="87"/>
      <c r="K109" s="87"/>
      <c r="L109" s="86"/>
    </row>
    <row r="110" spans="1:12" ht="12">
      <c r="A110" s="73"/>
      <c r="B110" s="35"/>
      <c r="C110" s="35"/>
      <c r="D110" s="35"/>
      <c r="E110" s="86"/>
      <c r="F110" s="86"/>
      <c r="G110" s="86"/>
      <c r="H110" s="87"/>
      <c r="I110" s="87"/>
      <c r="J110" s="87"/>
      <c r="K110" s="87"/>
      <c r="L110" s="86"/>
    </row>
    <row r="111" spans="1:12" ht="12">
      <c r="A111" s="73" t="s">
        <v>103</v>
      </c>
      <c r="B111" s="35"/>
      <c r="C111" s="35"/>
      <c r="D111" s="35"/>
      <c r="E111" s="86">
        <f>'[2]príjmy 2014 - 2016'!G77</f>
        <v>200000</v>
      </c>
      <c r="F111" s="86">
        <f>L89</f>
        <v>260102</v>
      </c>
      <c r="G111" s="92">
        <f>E111-F111</f>
        <v>-60102</v>
      </c>
      <c r="H111" s="88"/>
      <c r="I111" s="88"/>
      <c r="J111" s="88"/>
      <c r="K111" s="90" t="s">
        <v>109</v>
      </c>
      <c r="L111" s="91">
        <v>60102</v>
      </c>
    </row>
    <row r="112" spans="1:12" ht="12">
      <c r="A112" s="73"/>
      <c r="B112" s="35"/>
      <c r="C112" s="35"/>
      <c r="D112" s="35"/>
      <c r="E112" s="86"/>
      <c r="F112" s="86"/>
      <c r="G112" s="92"/>
      <c r="H112" s="87"/>
      <c r="I112" s="87"/>
      <c r="J112" s="87"/>
      <c r="K112" s="89"/>
      <c r="L112" s="36"/>
    </row>
    <row r="113" spans="1:12" ht="12">
      <c r="A113" s="73" t="s">
        <v>105</v>
      </c>
      <c r="B113" s="35"/>
      <c r="C113" s="35"/>
      <c r="D113" s="35"/>
      <c r="E113" s="86">
        <f>'[1]Príjmy '!F93</f>
        <v>0</v>
      </c>
      <c r="F113" s="86">
        <f>R90</f>
        <v>10000</v>
      </c>
      <c r="G113" s="92">
        <f>E113-F113</f>
        <v>-10000</v>
      </c>
      <c r="H113" s="88"/>
      <c r="I113" s="88"/>
      <c r="J113" s="88"/>
      <c r="K113" s="89" t="s">
        <v>109</v>
      </c>
      <c r="L113" s="36">
        <v>10000</v>
      </c>
    </row>
    <row r="114" spans="1:21" ht="12">
      <c r="A114" s="73"/>
      <c r="B114" s="35"/>
      <c r="C114" s="35"/>
      <c r="D114" s="35"/>
      <c r="E114" s="86"/>
      <c r="F114" s="86"/>
      <c r="G114" s="92"/>
      <c r="H114" s="87"/>
      <c r="I114" s="87"/>
      <c r="J114" s="87"/>
      <c r="K114" s="89"/>
      <c r="L114" s="36"/>
      <c r="Q114" s="265" t="s">
        <v>111</v>
      </c>
      <c r="R114" s="265"/>
      <c r="S114" s="2" t="s">
        <v>219</v>
      </c>
      <c r="T114" s="1"/>
      <c r="U114" s="2" t="s">
        <v>219</v>
      </c>
    </row>
    <row r="115" spans="1:20" ht="12">
      <c r="A115" s="73" t="s">
        <v>5</v>
      </c>
      <c r="B115" s="35"/>
      <c r="C115" s="35"/>
      <c r="D115" s="35"/>
      <c r="E115" s="86">
        <f>'[2]príjmy 2014 - 2016'!G82</f>
        <v>6500</v>
      </c>
      <c r="F115" s="86">
        <f>X91</f>
        <v>629321</v>
      </c>
      <c r="G115" s="92">
        <f>E115-F115</f>
        <v>-622821</v>
      </c>
      <c r="H115" s="88"/>
      <c r="I115" s="88"/>
      <c r="J115" s="88"/>
      <c r="K115" s="89" t="s">
        <v>110</v>
      </c>
      <c r="L115" s="36">
        <v>622821</v>
      </c>
      <c r="Q115" s="265" t="s">
        <v>112</v>
      </c>
      <c r="R115" s="265"/>
      <c r="T115" s="1"/>
    </row>
    <row r="116" spans="1:21" ht="12">
      <c r="A116" s="73"/>
      <c r="B116" s="35"/>
      <c r="C116" s="35"/>
      <c r="D116" s="35"/>
      <c r="E116" s="86"/>
      <c r="F116" s="86"/>
      <c r="G116" s="86"/>
      <c r="H116" s="87"/>
      <c r="I116" s="87"/>
      <c r="J116" s="87"/>
      <c r="K116" s="87"/>
      <c r="L116" s="86"/>
      <c r="Q116" s="266" t="s">
        <v>113</v>
      </c>
      <c r="R116" s="266"/>
      <c r="S116" s="2" t="s">
        <v>220</v>
      </c>
      <c r="T116" s="1"/>
      <c r="U116" s="2" t="s">
        <v>220</v>
      </c>
    </row>
    <row r="117" spans="1:12" ht="12">
      <c r="A117" s="73" t="s">
        <v>107</v>
      </c>
      <c r="B117" s="35"/>
      <c r="C117" s="35"/>
      <c r="D117" s="35"/>
      <c r="E117" s="86">
        <f>'[2]príjmy 2014 - 2016'!G83</f>
        <v>1131211</v>
      </c>
      <c r="F117" s="86">
        <f>F109+F113+F111+F115</f>
        <v>1131211</v>
      </c>
      <c r="G117" s="86">
        <f>SUM(G109:G116)</f>
        <v>0</v>
      </c>
      <c r="H117" s="87"/>
      <c r="I117" s="87"/>
      <c r="J117" s="87"/>
      <c r="K117" s="87"/>
      <c r="L117" s="39">
        <f>SUM(L111:L116)</f>
        <v>692923</v>
      </c>
    </row>
    <row r="128" spans="1:5" ht="12">
      <c r="A128" s="40" t="s">
        <v>111</v>
      </c>
      <c r="E128" s="2" t="s">
        <v>219</v>
      </c>
    </row>
    <row r="129" ht="12">
      <c r="A129" s="40" t="s">
        <v>112</v>
      </c>
    </row>
    <row r="130" spans="1:5" ht="12">
      <c r="A130" s="41" t="s">
        <v>113</v>
      </c>
      <c r="E130" s="2" t="s">
        <v>220</v>
      </c>
    </row>
  </sheetData>
  <mergeCells count="76">
    <mergeCell ref="Q114:R114"/>
    <mergeCell ref="Q115:R115"/>
    <mergeCell ref="Q116:R116"/>
    <mergeCell ref="E1:Q1"/>
    <mergeCell ref="M4:M5"/>
    <mergeCell ref="N4:N5"/>
    <mergeCell ref="O4:O5"/>
    <mergeCell ref="P4:P5"/>
    <mergeCell ref="Q4:Q5"/>
    <mergeCell ref="R4:R5"/>
    <mergeCell ref="AD1:AP1"/>
    <mergeCell ref="A3:A5"/>
    <mergeCell ref="H3:M3"/>
    <mergeCell ref="N3:S3"/>
    <mergeCell ref="T3:Y3"/>
    <mergeCell ref="Z3:Z5"/>
    <mergeCell ref="AG3:AL3"/>
    <mergeCell ref="AM3:AR3"/>
    <mergeCell ref="K4:K5"/>
    <mergeCell ref="L4:L5"/>
    <mergeCell ref="AS3:AX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S4:S5"/>
    <mergeCell ref="T4:T5"/>
    <mergeCell ref="U4:U5"/>
    <mergeCell ref="V4:V5"/>
    <mergeCell ref="W4:W5"/>
    <mergeCell ref="X4:X5"/>
    <mergeCell ref="Y4:Y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Q4:AQ5"/>
    <mergeCell ref="AR4:AR5"/>
    <mergeCell ref="AK4:AK5"/>
    <mergeCell ref="AL4:AL5"/>
    <mergeCell ref="AM4:AM5"/>
    <mergeCell ref="AN4:AN5"/>
    <mergeCell ref="AW4:AW5"/>
    <mergeCell ref="AX4:AX5"/>
    <mergeCell ref="A89:F89"/>
    <mergeCell ref="Z89:AE89"/>
    <mergeCell ref="AS4:AS5"/>
    <mergeCell ref="AT4:AT5"/>
    <mergeCell ref="AU4:AU5"/>
    <mergeCell ref="AV4:AV5"/>
    <mergeCell ref="AO4:AO5"/>
    <mergeCell ref="AP4:AP5"/>
    <mergeCell ref="A90:M90"/>
    <mergeCell ref="Z90:AL90"/>
    <mergeCell ref="A91:S91"/>
    <mergeCell ref="Z91:AR91"/>
    <mergeCell ref="AK92:AQ92"/>
    <mergeCell ref="AR92:AX92"/>
    <mergeCell ref="E93:G93"/>
    <mergeCell ref="K94:M94"/>
    <mergeCell ref="E92:G92"/>
    <mergeCell ref="K93:M93"/>
    <mergeCell ref="E94:G94"/>
    <mergeCell ref="Q94:S94"/>
    <mergeCell ref="AD92:AJ92"/>
  </mergeCells>
  <printOptions/>
  <pageMargins left="0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G26" sqref="G26"/>
    </sheetView>
  </sheetViews>
  <sheetFormatPr defaultColWidth="9.140625" defaultRowHeight="12.75"/>
  <cols>
    <col min="1" max="1" width="22.57421875" style="200" bestFit="1" customWidth="1"/>
    <col min="2" max="2" width="0.2890625" style="200" customWidth="1"/>
    <col min="3" max="6" width="13.28125" style="200" bestFit="1" customWidth="1"/>
    <col min="7" max="7" width="13.28125" style="201" bestFit="1" customWidth="1"/>
    <col min="8" max="10" width="13.28125" style="200" bestFit="1" customWidth="1"/>
    <col min="11" max="16384" width="9.140625" style="200" customWidth="1"/>
  </cols>
  <sheetData>
    <row r="1" ht="12" thickBot="1"/>
    <row r="2" spans="1:10" s="206" customFormat="1" ht="52.5" customHeight="1" thickBot="1">
      <c r="A2" s="202" t="s">
        <v>202</v>
      </c>
      <c r="B2" s="203" t="s">
        <v>6</v>
      </c>
      <c r="C2" s="203" t="s">
        <v>7</v>
      </c>
      <c r="D2" s="203" t="s">
        <v>203</v>
      </c>
      <c r="E2" s="203" t="s">
        <v>204</v>
      </c>
      <c r="F2" s="203" t="s">
        <v>205</v>
      </c>
      <c r="G2" s="204" t="s">
        <v>206</v>
      </c>
      <c r="H2" s="205">
        <v>2014</v>
      </c>
      <c r="I2" s="225">
        <v>2015</v>
      </c>
      <c r="J2" s="232">
        <v>2016</v>
      </c>
    </row>
    <row r="3" spans="1:10" s="206" customFormat="1" ht="12.75">
      <c r="A3" s="207" t="s">
        <v>207</v>
      </c>
      <c r="B3" s="208">
        <v>998817</v>
      </c>
      <c r="C3" s="208">
        <f>'[1]Príjmy '!F83</f>
        <v>1277207.1600000001</v>
      </c>
      <c r="D3" s="208">
        <v>1858408</v>
      </c>
      <c r="E3" s="208">
        <v>1132111</v>
      </c>
      <c r="F3" s="208">
        <v>1203175</v>
      </c>
      <c r="G3" s="208">
        <v>1203175</v>
      </c>
      <c r="H3" s="208">
        <f>'[2]výdavky 2014 - 2016'!E105</f>
        <v>1103211</v>
      </c>
      <c r="I3" s="226">
        <f>'[2]výdavky 2014 - 2016'!E118</f>
        <v>1131211</v>
      </c>
      <c r="J3" s="233">
        <f>'[2]výdavky 2014 - 2016'!F118</f>
        <v>1131211</v>
      </c>
    </row>
    <row r="4" spans="1:10" s="206" customFormat="1" ht="12.75">
      <c r="A4" s="209" t="s">
        <v>208</v>
      </c>
      <c r="B4" s="210">
        <v>878018</v>
      </c>
      <c r="C4" s="210">
        <v>964338.49</v>
      </c>
      <c r="D4" s="210">
        <v>984045</v>
      </c>
      <c r="E4" s="210">
        <v>932111</v>
      </c>
      <c r="F4" s="210">
        <v>998175</v>
      </c>
      <c r="G4" s="210">
        <v>998175</v>
      </c>
      <c r="H4" s="210">
        <f>'[2]výdavky 2014 - 2016'!E97</f>
        <v>924711</v>
      </c>
      <c r="I4" s="227">
        <f>'[2]výdavky 2014 - 2016'!E110</f>
        <v>924711</v>
      </c>
      <c r="J4" s="211">
        <f>'[2]výdavky 2014 - 2016'!E110</f>
        <v>924711</v>
      </c>
    </row>
    <row r="5" spans="1:10" s="206" customFormat="1" ht="12.75">
      <c r="A5" s="209" t="s">
        <v>209</v>
      </c>
      <c r="B5" s="212">
        <v>4353</v>
      </c>
      <c r="C5" s="212">
        <f>'[1]Príjmy '!F82</f>
        <v>0</v>
      </c>
      <c r="D5" s="212">
        <f>'[1]Príjmy '!G82</f>
        <v>0</v>
      </c>
      <c r="E5" s="212"/>
      <c r="F5" s="212"/>
      <c r="G5" s="236"/>
      <c r="H5" s="212">
        <f>'[2]výdavky 2014 - 2016'!E103</f>
        <v>6500</v>
      </c>
      <c r="I5" s="214">
        <f>'[2]výdavky 2014 - 2016'!E116</f>
        <v>6500</v>
      </c>
      <c r="J5" s="213">
        <f>'[2]výdavky 2014 - 2016'!E116</f>
        <v>6500</v>
      </c>
    </row>
    <row r="6" spans="1:10" s="206" customFormat="1" ht="12.75">
      <c r="A6" s="209" t="s">
        <v>210</v>
      </c>
      <c r="B6" s="212">
        <v>7081</v>
      </c>
      <c r="C6" s="212">
        <f>'[1]Príjmy '!F77</f>
        <v>313321</v>
      </c>
      <c r="D6" s="212">
        <v>834596</v>
      </c>
      <c r="E6" s="212">
        <v>200000</v>
      </c>
      <c r="F6" s="212">
        <v>205000</v>
      </c>
      <c r="G6" s="236">
        <v>205000</v>
      </c>
      <c r="H6" s="212">
        <f>'[2]výdavky 2014 - 2016'!E99</f>
        <v>172000</v>
      </c>
      <c r="I6" s="214">
        <f>'[2]výdavky 2014 - 2016'!E112</f>
        <v>200000</v>
      </c>
      <c r="J6" s="213">
        <f>'[1]Príjmy '!K77</f>
        <v>200000</v>
      </c>
    </row>
    <row r="7" spans="1:10" s="206" customFormat="1" ht="12.75">
      <c r="A7" s="209" t="s">
        <v>211</v>
      </c>
      <c r="B7" s="212">
        <v>109365</v>
      </c>
      <c r="C7" s="212">
        <f>'[1]Príjmy '!F80</f>
        <v>0</v>
      </c>
      <c r="D7" s="212">
        <v>39767</v>
      </c>
      <c r="E7" s="212">
        <v>0</v>
      </c>
      <c r="F7" s="212">
        <v>0</v>
      </c>
      <c r="G7" s="236"/>
      <c r="H7" s="212">
        <f>'[1]Príjmy '!I80</f>
        <v>0</v>
      </c>
      <c r="I7" s="214">
        <f>'[1]Príjmy '!J80</f>
        <v>0</v>
      </c>
      <c r="J7" s="213">
        <f>'[1]Príjmy '!K80</f>
        <v>0</v>
      </c>
    </row>
    <row r="8" spans="1:10" s="206" customFormat="1" ht="13.5" thickBot="1">
      <c r="A8" s="215" t="s">
        <v>212</v>
      </c>
      <c r="B8" s="216">
        <f aca="true" t="shared" si="0" ref="B8:G8">B4+B6+B7</f>
        <v>994464</v>
      </c>
      <c r="C8" s="216">
        <f t="shared" si="0"/>
        <v>1277659.49</v>
      </c>
      <c r="D8" s="216">
        <f t="shared" si="0"/>
        <v>1858408</v>
      </c>
      <c r="E8" s="216">
        <f t="shared" si="0"/>
        <v>1132111</v>
      </c>
      <c r="F8" s="216">
        <f t="shared" si="0"/>
        <v>1203175</v>
      </c>
      <c r="G8" s="216">
        <f t="shared" si="0"/>
        <v>1203175</v>
      </c>
      <c r="H8" s="216">
        <v>1096711</v>
      </c>
      <c r="I8" s="228">
        <f>I3-I5</f>
        <v>1124711</v>
      </c>
      <c r="J8" s="234">
        <f>J3-J5</f>
        <v>1124711</v>
      </c>
    </row>
    <row r="9" spans="1:10" s="206" customFormat="1" ht="13.5" thickBot="1">
      <c r="A9" s="217"/>
      <c r="B9" s="218"/>
      <c r="C9" s="218"/>
      <c r="D9" s="218"/>
      <c r="E9" s="218"/>
      <c r="F9" s="218"/>
      <c r="G9" s="237"/>
      <c r="H9" s="219"/>
      <c r="I9" s="219"/>
      <c r="J9" s="213"/>
    </row>
    <row r="10" spans="1:10" s="206" customFormat="1" ht="12.75">
      <c r="A10" s="220" t="s">
        <v>213</v>
      </c>
      <c r="B10" s="221">
        <f aca="true" t="shared" si="1" ref="B10:J10">SUM(B11:B14)</f>
        <v>998458.6499999999</v>
      </c>
      <c r="C10" s="221">
        <f t="shared" si="1"/>
        <v>1257686.44</v>
      </c>
      <c r="D10" s="221">
        <v>1184450</v>
      </c>
      <c r="E10" s="221">
        <v>502090</v>
      </c>
      <c r="F10" s="221">
        <v>569355</v>
      </c>
      <c r="G10" s="221">
        <v>569355</v>
      </c>
      <c r="H10" s="221">
        <f t="shared" si="1"/>
        <v>1103211</v>
      </c>
      <c r="I10" s="229">
        <f t="shared" si="1"/>
        <v>1131211</v>
      </c>
      <c r="J10" s="235">
        <f t="shared" si="1"/>
        <v>1131211</v>
      </c>
    </row>
    <row r="11" spans="1:10" s="206" customFormat="1" ht="12.75">
      <c r="A11" s="209" t="s">
        <v>214</v>
      </c>
      <c r="B11" s="212">
        <v>284830.69</v>
      </c>
      <c r="C11" s="212">
        <v>235589</v>
      </c>
      <c r="D11" s="212">
        <v>239409</v>
      </c>
      <c r="E11" s="212">
        <v>241488</v>
      </c>
      <c r="F11" s="212">
        <v>245815</v>
      </c>
      <c r="G11" s="236">
        <v>245815</v>
      </c>
      <c r="H11" s="212">
        <f>'[2]výdavky 2014 - 2016'!F97</f>
        <v>238288</v>
      </c>
      <c r="I11" s="214">
        <f>'[2]výdavky 2014 - 2016'!F110</f>
        <v>231788</v>
      </c>
      <c r="J11" s="213">
        <f>'[2]výdavky 2014 - 2016'!F110</f>
        <v>231788</v>
      </c>
    </row>
    <row r="12" spans="1:10" s="206" customFormat="1" ht="12.75">
      <c r="A12" s="209" t="s">
        <v>215</v>
      </c>
      <c r="B12" s="212">
        <v>587324</v>
      </c>
      <c r="C12" s="212">
        <v>372070</v>
      </c>
      <c r="D12" s="212">
        <v>643841</v>
      </c>
      <c r="E12" s="212">
        <v>630021</v>
      </c>
      <c r="F12" s="212">
        <v>633820</v>
      </c>
      <c r="G12" s="236">
        <v>633820</v>
      </c>
      <c r="H12" s="212">
        <f>'[2]výdavky 2014 - 2016'!F103</f>
        <v>629321</v>
      </c>
      <c r="I12" s="230">
        <f>'[2]výdavky 2014 - 2016'!F116</f>
        <v>629321</v>
      </c>
      <c r="J12" s="213">
        <f>'[2]výdavky 2014 - 2016'!F116</f>
        <v>629321</v>
      </c>
    </row>
    <row r="13" spans="1:10" s="206" customFormat="1" ht="12.75">
      <c r="A13" s="209" t="s">
        <v>216</v>
      </c>
      <c r="B13" s="212">
        <v>117451</v>
      </c>
      <c r="C13" s="212">
        <v>640823</v>
      </c>
      <c r="D13" s="212">
        <v>933651</v>
      </c>
      <c r="E13" s="212">
        <v>250602</v>
      </c>
      <c r="F13" s="212">
        <v>313540</v>
      </c>
      <c r="G13" s="236">
        <v>313540</v>
      </c>
      <c r="H13" s="212">
        <f>'[2]výdavky 2014 - 2016'!F99</f>
        <v>225602</v>
      </c>
      <c r="I13" s="214">
        <f>'[2]výdavky 2014 - 2016'!F112</f>
        <v>260102</v>
      </c>
      <c r="J13" s="213">
        <f>'[1]Výdavky'!M89</f>
        <v>260102</v>
      </c>
    </row>
    <row r="14" spans="1:10" s="206" customFormat="1" ht="12.75">
      <c r="A14" s="209" t="s">
        <v>217</v>
      </c>
      <c r="B14" s="212">
        <v>8852.96</v>
      </c>
      <c r="C14" s="212">
        <v>9204.44</v>
      </c>
      <c r="D14" s="212">
        <v>11390</v>
      </c>
      <c r="E14" s="212">
        <v>10000</v>
      </c>
      <c r="F14" s="212">
        <v>10000</v>
      </c>
      <c r="G14" s="236">
        <v>10000</v>
      </c>
      <c r="H14" s="212">
        <f>'[1]Výdavky'!Q90</f>
        <v>10000</v>
      </c>
      <c r="I14" s="214">
        <f>'[1]Výdavky'!R90</f>
        <v>10000</v>
      </c>
      <c r="J14" s="213">
        <f>'[1]Výdavky'!S90</f>
        <v>10000</v>
      </c>
    </row>
    <row r="15" spans="1:10" s="206" customFormat="1" ht="13.5" thickBot="1">
      <c r="A15" s="222" t="s">
        <v>218</v>
      </c>
      <c r="B15" s="223">
        <f aca="true" t="shared" si="2" ref="B15:H15">B14+B13+B11</f>
        <v>411134.65</v>
      </c>
      <c r="C15" s="223">
        <f t="shared" si="2"/>
        <v>885616.44</v>
      </c>
      <c r="D15" s="223">
        <f t="shared" si="2"/>
        <v>1184450</v>
      </c>
      <c r="E15" s="223">
        <f>E14+E13+E11</f>
        <v>502090</v>
      </c>
      <c r="F15" s="223">
        <f>F14+F13+F11</f>
        <v>569355</v>
      </c>
      <c r="G15" s="238">
        <f>G14+G13+G11</f>
        <v>569355</v>
      </c>
      <c r="H15" s="223">
        <f t="shared" si="2"/>
        <v>473890</v>
      </c>
      <c r="I15" s="231">
        <f>I10-I12</f>
        <v>501890</v>
      </c>
      <c r="J15" s="213">
        <f>J10-J12</f>
        <v>501890</v>
      </c>
    </row>
    <row r="16" spans="8:10" ht="11.25">
      <c r="H16" s="224"/>
      <c r="I16" s="224"/>
      <c r="J16" s="2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Trstín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Sekerová</dc:creator>
  <cp:keywords/>
  <dc:description/>
  <cp:lastModifiedBy>OU Trstín</cp:lastModifiedBy>
  <cp:lastPrinted>2013-12-16T11:47:52Z</cp:lastPrinted>
  <dcterms:created xsi:type="dcterms:W3CDTF">2013-12-14T10:51:07Z</dcterms:created>
  <dcterms:modified xsi:type="dcterms:W3CDTF">2013-12-16T14:54:24Z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