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hlava\Desktop\Verejné obstarávania\Trstín_KD Trstín Elektroinštalácia_032022\VO\"/>
    </mc:Choice>
  </mc:AlternateContent>
  <xr:revisionPtr revIDLastSave="0" documentId="13_ncr:1_{2C2D0FA4-43EB-47D4-87AC-405AC0169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ektroinštalácia" sheetId="3" r:id="rId1"/>
    <sheet name="výkaz výmer" sheetId="4" r:id="rId2"/>
  </sheets>
  <definedNames>
    <definedName name="_xlnm.Print_Area" localSheetId="0">Elektroinštalácia!$A$1:$I$102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1" i="3" l="1"/>
  <c r="I89" i="3"/>
  <c r="H89" i="3"/>
  <c r="G89" i="3"/>
  <c r="I16" i="3" l="1"/>
  <c r="H16" i="3"/>
  <c r="G16" i="3"/>
  <c r="H56" i="3"/>
  <c r="I56" i="3"/>
  <c r="G56" i="3"/>
  <c r="H39" i="3"/>
  <c r="I39" i="3"/>
  <c r="G39" i="3"/>
  <c r="H38" i="3"/>
  <c r="I38" i="3"/>
  <c r="G38" i="3"/>
  <c r="H57" i="3"/>
  <c r="I57" i="3"/>
  <c r="G57" i="3"/>
  <c r="G55" i="3"/>
  <c r="H55" i="3"/>
  <c r="I55" i="3"/>
  <c r="H54" i="3"/>
  <c r="I54" i="3"/>
  <c r="G54" i="3"/>
  <c r="H53" i="3"/>
  <c r="I53" i="3"/>
  <c r="G53" i="3"/>
  <c r="I52" i="3"/>
  <c r="H52" i="3"/>
  <c r="G52" i="3"/>
  <c r="I45" i="3"/>
  <c r="H45" i="3"/>
  <c r="G45" i="3"/>
  <c r="I44" i="3"/>
  <c r="H44" i="3"/>
  <c r="G44" i="3"/>
  <c r="I43" i="3"/>
  <c r="H43" i="3"/>
  <c r="G43" i="3"/>
  <c r="I42" i="3"/>
  <c r="H42" i="3"/>
  <c r="G42" i="3"/>
  <c r="H37" i="3" l="1"/>
  <c r="I37" i="3"/>
  <c r="G37" i="3"/>
  <c r="H36" i="3"/>
  <c r="I36" i="3"/>
  <c r="G36" i="3"/>
  <c r="H35" i="3"/>
  <c r="I35" i="3"/>
  <c r="G35" i="3"/>
  <c r="H34" i="3"/>
  <c r="I34" i="3"/>
  <c r="G34" i="3"/>
  <c r="I90" i="3"/>
  <c r="H90" i="3"/>
  <c r="G90" i="3"/>
  <c r="H88" i="3" l="1"/>
  <c r="I88" i="3"/>
  <c r="I33" i="3"/>
  <c r="H33" i="3"/>
  <c r="G33" i="3"/>
  <c r="I46" i="3"/>
  <c r="H46" i="3"/>
  <c r="G46" i="3"/>
  <c r="G79" i="3"/>
  <c r="H79" i="3"/>
  <c r="I79" i="3"/>
  <c r="G80" i="3"/>
  <c r="H80" i="3"/>
  <c r="I80" i="3"/>
  <c r="G81" i="3"/>
  <c r="H81" i="3"/>
  <c r="I81" i="3"/>
  <c r="I32" i="3"/>
  <c r="H32" i="3"/>
  <c r="G32" i="3"/>
  <c r="I31" i="3"/>
  <c r="H31" i="3"/>
  <c r="G31" i="3"/>
  <c r="I30" i="3"/>
  <c r="H30" i="3"/>
  <c r="G30" i="3"/>
  <c r="I29" i="3"/>
  <c r="H29" i="3"/>
  <c r="G29" i="3"/>
  <c r="I28" i="3"/>
  <c r="H28" i="3"/>
  <c r="G28" i="3"/>
  <c r="H27" i="3"/>
  <c r="I27" i="3"/>
  <c r="G27" i="3"/>
  <c r="H26" i="3"/>
  <c r="I26" i="3"/>
  <c r="G26" i="3"/>
  <c r="H25" i="3"/>
  <c r="I25" i="3"/>
  <c r="G25" i="3"/>
  <c r="I62" i="3"/>
  <c r="H62" i="3"/>
  <c r="G62" i="3"/>
  <c r="I69" i="3"/>
  <c r="H69" i="3"/>
  <c r="G69" i="3"/>
  <c r="G88" i="3" l="1"/>
  <c r="H41" i="3"/>
  <c r="G41" i="3"/>
  <c r="I41" i="3"/>
  <c r="I83" i="3" l="1"/>
  <c r="H83" i="3"/>
  <c r="G83" i="3"/>
  <c r="I82" i="3"/>
  <c r="H82" i="3"/>
  <c r="H78" i="3" s="1"/>
  <c r="G82" i="3"/>
  <c r="I78" i="3" l="1"/>
  <c r="G78" i="3"/>
  <c r="G94" i="3"/>
  <c r="G93" i="3"/>
  <c r="I94" i="3"/>
  <c r="I93" i="3"/>
  <c r="I68" i="3"/>
  <c r="H68" i="3"/>
  <c r="G68" i="3"/>
  <c r="I23" i="3"/>
  <c r="H23" i="3"/>
  <c r="G23" i="3"/>
  <c r="I22" i="3"/>
  <c r="H22" i="3"/>
  <c r="G22" i="3"/>
  <c r="I15" i="3"/>
  <c r="H15" i="3"/>
  <c r="G15" i="3"/>
  <c r="H77" i="3" l="1"/>
  <c r="I77" i="3"/>
  <c r="G77" i="3"/>
  <c r="H76" i="3"/>
  <c r="I76" i="3"/>
  <c r="G76" i="3"/>
  <c r="H75" i="3"/>
  <c r="I75" i="3"/>
  <c r="G75" i="3"/>
  <c r="H74" i="3"/>
  <c r="I74" i="3"/>
  <c r="G74" i="3"/>
  <c r="I63" i="3"/>
  <c r="H63" i="3"/>
  <c r="G63" i="3"/>
  <c r="H59" i="3"/>
  <c r="I59" i="3"/>
  <c r="G59" i="3"/>
  <c r="H58" i="3"/>
  <c r="I58" i="3"/>
  <c r="G58" i="3"/>
  <c r="H51" i="3"/>
  <c r="I51" i="3"/>
  <c r="G51" i="3"/>
  <c r="H50" i="3"/>
  <c r="I50" i="3"/>
  <c r="G50" i="3"/>
  <c r="I49" i="3"/>
  <c r="H49" i="3"/>
  <c r="G49" i="3"/>
  <c r="I24" i="3"/>
  <c r="H24" i="3"/>
  <c r="G24" i="3"/>
  <c r="I21" i="3"/>
  <c r="H21" i="3"/>
  <c r="G21" i="3"/>
  <c r="I20" i="3"/>
  <c r="H20" i="3"/>
  <c r="G20" i="3"/>
  <c r="I19" i="3"/>
  <c r="H19" i="3"/>
  <c r="G19" i="3"/>
  <c r="H92" i="3" l="1"/>
  <c r="H87" i="3"/>
  <c r="I85" i="3"/>
  <c r="I84" i="3" s="1"/>
  <c r="H85" i="3"/>
  <c r="G85" i="3"/>
  <c r="H84" i="3"/>
  <c r="G84" i="3"/>
  <c r="I73" i="3"/>
  <c r="H73" i="3"/>
  <c r="G73" i="3"/>
  <c r="I72" i="3"/>
  <c r="H72" i="3"/>
  <c r="G72" i="3"/>
  <c r="I70" i="3"/>
  <c r="H70" i="3"/>
  <c r="G70" i="3"/>
  <c r="I67" i="3"/>
  <c r="H67" i="3"/>
  <c r="G67" i="3"/>
  <c r="I66" i="3"/>
  <c r="H66" i="3"/>
  <c r="G66" i="3"/>
  <c r="I64" i="3"/>
  <c r="I61" i="3" s="1"/>
  <c r="H64" i="3"/>
  <c r="H61" i="3" s="1"/>
  <c r="G64" i="3"/>
  <c r="G61" i="3" s="1"/>
  <c r="I60" i="3"/>
  <c r="H60" i="3"/>
  <c r="G60" i="3"/>
  <c r="I48" i="3"/>
  <c r="H48" i="3"/>
  <c r="G48" i="3"/>
  <c r="I40" i="3"/>
  <c r="I18" i="3" s="1"/>
  <c r="H40" i="3"/>
  <c r="H18" i="3" s="1"/>
  <c r="G40" i="3"/>
  <c r="G18" i="3" s="1"/>
  <c r="I17" i="3"/>
  <c r="H17" i="3"/>
  <c r="G17" i="3"/>
  <c r="I14" i="3"/>
  <c r="H14" i="3"/>
  <c r="G14" i="3"/>
  <c r="G71" i="3" l="1"/>
  <c r="I71" i="3"/>
  <c r="H65" i="3"/>
  <c r="G47" i="3"/>
  <c r="I47" i="3"/>
  <c r="H71" i="3"/>
  <c r="H13" i="3"/>
  <c r="G65" i="3"/>
  <c r="H47" i="3"/>
  <c r="I65" i="3"/>
  <c r="G13" i="3"/>
  <c r="I13" i="3"/>
  <c r="H86" i="3" l="1"/>
  <c r="H95" i="3" s="1"/>
  <c r="I86" i="3"/>
  <c r="G86" i="3"/>
  <c r="I91" i="3" l="1"/>
  <c r="G91" i="3"/>
  <c r="G95" i="3"/>
  <c r="G87" i="3"/>
  <c r="I97" i="3"/>
  <c r="I92" i="3"/>
  <c r="G92" i="3"/>
  <c r="I96" i="3" l="1"/>
  <c r="I87" i="3"/>
  <c r="I95" i="3" s="1"/>
  <c r="I98" i="3" s="1"/>
  <c r="I99" i="3" l="1"/>
  <c r="I100" i="3" s="1"/>
  <c r="I101" i="3" s="1"/>
</calcChain>
</file>

<file path=xl/sharedStrings.xml><?xml version="1.0" encoding="utf-8"?>
<sst xmlns="http://schemas.openxmlformats.org/spreadsheetml/2006/main" count="368" uniqueCount="121">
  <si>
    <t>%</t>
  </si>
  <si>
    <t>Ostatné</t>
  </si>
  <si>
    <t>HZS</t>
  </si>
  <si>
    <t xml:space="preserve">JKSO : </t>
  </si>
  <si>
    <t xml:space="preserve">EČO : </t>
  </si>
  <si>
    <t>Časť : Elektroinštalácia</t>
  </si>
  <si>
    <t>P.Č.</t>
  </si>
  <si>
    <t>Popis</t>
  </si>
  <si>
    <t>MJ</t>
  </si>
  <si>
    <t>Množstvo celkom</t>
  </si>
  <si>
    <t>Cena materiál</t>
  </si>
  <si>
    <t>Cena montáž</t>
  </si>
  <si>
    <t>Cena materiál    celkom za pol.</t>
  </si>
  <si>
    <t>Cena montáž     celkom za pol.</t>
  </si>
  <si>
    <t>Cena celkom           mat + mont za pol.</t>
  </si>
  <si>
    <t>Práce a dodávky HSV</t>
  </si>
  <si>
    <t>DODÁVKA+MONTÁŽ+DEMONTÁŽ</t>
  </si>
  <si>
    <t>Rozvádzače, rozvodnice a doplnenie výstroje</t>
  </si>
  <si>
    <t>ks</t>
  </si>
  <si>
    <t xml:space="preserve">Elektroinštalačný materiál </t>
  </si>
  <si>
    <t>Pomocný montážny materiál a práce pre montáž ele. Materiálu</t>
  </si>
  <si>
    <t xml:space="preserve">Svietidlá </t>
  </si>
  <si>
    <t>Pomocný montážny materiál a práce pre montáž svietidiel</t>
  </si>
  <si>
    <t>Vodiče a káble</t>
  </si>
  <si>
    <t>m</t>
  </si>
  <si>
    <t>Príslušenstvo k vedeniu, pokládke a upevneniu káblových vedení</t>
  </si>
  <si>
    <t>Ukončenie vodičov, káblov v rozvádzači, na prístrojoch</t>
  </si>
  <si>
    <t>Ukončenie kábla do 2,5mm</t>
  </si>
  <si>
    <t>Príslušenstvo pre montáž trubkiek, chráničiek a krabíc</t>
  </si>
  <si>
    <t>Likvidácia odpadov</t>
  </si>
  <si>
    <t>t</t>
  </si>
  <si>
    <t>Odvoz a likvidácia bežného odpadu</t>
  </si>
  <si>
    <t>Podružný materiál</t>
  </si>
  <si>
    <t>Dopravné náklady na stavenisko</t>
  </si>
  <si>
    <t>HZS - Revízia elektrického zariadenia</t>
  </si>
  <si>
    <t>HZS - Projekt skutočného vyhotovenia stavby</t>
  </si>
  <si>
    <t>MATERIÁL</t>
  </si>
  <si>
    <t>MONTÁŽ</t>
  </si>
  <si>
    <t>DODÁVKA CELKOM</t>
  </si>
  <si>
    <t>DPH:</t>
  </si>
  <si>
    <t>Celkom</t>
  </si>
  <si>
    <r>
      <rPr>
        <b/>
        <sz val="8"/>
        <color indexed="8"/>
        <rFont val="Arial CE"/>
      </rPr>
      <t>Objednávateľ :</t>
    </r>
    <r>
      <rPr>
        <sz val="8"/>
        <color indexed="8"/>
        <rFont val="Arial CE"/>
      </rPr>
      <t xml:space="preserve"> </t>
    </r>
  </si>
  <si>
    <r>
      <rPr>
        <b/>
        <sz val="8"/>
        <color indexed="8"/>
        <rFont val="Arial CE"/>
      </rPr>
      <t>Zhotoviteľ :</t>
    </r>
    <r>
      <rPr>
        <sz val="8"/>
        <color indexed="8"/>
        <rFont val="Arial CE"/>
      </rPr>
      <t xml:space="preserve"> </t>
    </r>
  </si>
  <si>
    <t xml:space="preserve">Spracoval : </t>
  </si>
  <si>
    <t>Pomocný montážny materiál a práce pre montáž el. rozvádzačov</t>
  </si>
  <si>
    <t>Krabica prístrojová KP68</t>
  </si>
  <si>
    <t>Prípojnica potenciálového vyrovnania 1801/WDE</t>
  </si>
  <si>
    <t>CYKY-O 2x1,5 Kábel pre pevné uloženie, medený ČSN, STN</t>
  </si>
  <si>
    <t>CYKY-O 3x1,5 Kábel pre pevné uloženie, medený ČSN, STN</t>
  </si>
  <si>
    <t>CYKY-J 3x2,5 Kábel pre pevné uloženie, medený ČSN, STN</t>
  </si>
  <si>
    <t>CYKY-J 3x1,5 Kábel pre pevné uloženie, medený ČSN, STN</t>
  </si>
  <si>
    <t>Drážky, sekanie, prierazy</t>
  </si>
  <si>
    <t>Frézovanie drážok do steny s tehál 3x3cm</t>
  </si>
  <si>
    <t>Sekanie drážok do steny s tehál 3x3cm</t>
  </si>
  <si>
    <t>Frézovanie drážok do betónu 3x3cm</t>
  </si>
  <si>
    <t>Sekanie drážok do betónu 3x3cm</t>
  </si>
  <si>
    <t>Sekanie lôžok do betónu i tehly pre elektroinštalačné krabice</t>
  </si>
  <si>
    <t>Prierazy do steny z tehál do velkosti 15x15 cm</t>
  </si>
  <si>
    <t>Sádra</t>
  </si>
  <si>
    <t>kg</t>
  </si>
  <si>
    <t>Prepínač sériový kolískový 250VAC 10A radenie 5 IP20</t>
  </si>
  <si>
    <t xml:space="preserve">Objekt : </t>
  </si>
  <si>
    <t>Trubka korugovaná FXP 20</t>
  </si>
  <si>
    <t>H</t>
  </si>
  <si>
    <t>Rozvádzač RH podľa PD</t>
  </si>
  <si>
    <t>Vodič CYA 6mm zž</t>
  </si>
  <si>
    <t>Svorka ZSA16</t>
  </si>
  <si>
    <t>Pásik CU k  ZSA16</t>
  </si>
  <si>
    <t>Jednopólový spínač kolískový  250VAC 10A  radenie 1 IP43</t>
  </si>
  <si>
    <t>Káblové ryhy šírky 35, hĺbky 70, zemina tr 3</t>
  </si>
  <si>
    <t>Zriadenie káblového lôžka 10/10 cm, pieskom</t>
  </si>
  <si>
    <t>Výkopové práce a pokládka kábeláže</t>
  </si>
  <si>
    <t>Zakrytie káblov výstražnou fóliou PVC šírky 33cm</t>
  </si>
  <si>
    <t>Zásyp ryhy šírky 35, hlbky 70, zemina tr 3</t>
  </si>
  <si>
    <t>Provizórna úprava terénu, zemina tr 3</t>
  </si>
  <si>
    <t>Rozpočet</t>
  </si>
  <si>
    <t xml:space="preserve">Stavba : </t>
  </si>
  <si>
    <t>Krabica podomietková odbočná s viečkom KO68</t>
  </si>
  <si>
    <t>Trubka korugovaná FXKVXS 63</t>
  </si>
  <si>
    <t>Trubky, chráničky a žlaby</t>
  </si>
  <si>
    <t>Žlab PVC LV 40x20mm</t>
  </si>
  <si>
    <t>Demontážne práce</t>
  </si>
  <si>
    <t>h</t>
  </si>
  <si>
    <t>Drobné a vopred nešpecifikované práce</t>
  </si>
  <si>
    <t>OBJEKT KULTÚRNEHO DOMU - KUCHYŇA</t>
  </si>
  <si>
    <t>OBJEKT KULTÚRNEHO DOMU</t>
  </si>
  <si>
    <t>Dátum : 12.2021</t>
  </si>
  <si>
    <t>Rozvádzač RE podľa PD</t>
  </si>
  <si>
    <t>Jednopólový spínač kolískový  250VAC 10A  radenie 1 IP20</t>
  </si>
  <si>
    <t>Jednopólový spínač tlačítkový  250VAC 10A  radenie 1_0, IP20</t>
  </si>
  <si>
    <t>Dvojpólový spínač tlačítkový  250VAC 10A  radenie 1_0, IP20</t>
  </si>
  <si>
    <t>Spínač vačkový CS2510 PN 0-1 v krabici</t>
  </si>
  <si>
    <t>Zásuvka jednoduchá, zapustená, 16A/230V, IP20</t>
  </si>
  <si>
    <t>Zásuvka jednoduchá, zapustená, 16A/230V, IP44</t>
  </si>
  <si>
    <t>Rámček - 1</t>
  </si>
  <si>
    <t>Rámček - 2</t>
  </si>
  <si>
    <t>Prívodka IPN1653 nástenná 16A/5P/IP44</t>
  </si>
  <si>
    <t>Tlačítko GW42201 červené STOP núdzové a požiarne 1NO+1NC IP55</t>
  </si>
  <si>
    <t>Svorka FKL3 3x2,5</t>
  </si>
  <si>
    <t>Svietidlo stropné panelové LED, 42W, 230VAC, 578x578mm, typ: HARRIER-LED-4950-4K, IP40</t>
  </si>
  <si>
    <t>Svietidlo stropné-nástenné LED, 13W, 230VAC, 327x67mm, typ: CORSO-LED-1850-4K</t>
  </si>
  <si>
    <t>Svietidlo stropné-nástenné LED, 52W, 230VAC, 1590x160mm, typ: VIPET-LED-7500-4K</t>
  </si>
  <si>
    <t>Svietidlo núdzové LED, 1,5W, 230VAC, typ: PALAS-LED-1-M2-ST, 1h</t>
  </si>
  <si>
    <t>CYKY-J 5x2,5 Kábel pre pevné uloženie, medený ČSN, STN</t>
  </si>
  <si>
    <t>N2XH-J 3x1,5 Kábel pre pevné uloženie, medený ČSN, STN</t>
  </si>
  <si>
    <t>CYKY-J 5x6 Kábel pre pevné uloženie, medený ČSN, STN</t>
  </si>
  <si>
    <t>CYKY-J 5x35 Kábel pre pevné uloženie, medený ČSN, STN</t>
  </si>
  <si>
    <t>FeZn 10mm</t>
  </si>
  <si>
    <t>Vodič CYA 25mm zž</t>
  </si>
  <si>
    <t>Zemniaca tyč ZT2</t>
  </si>
  <si>
    <t>Svorka SJ02</t>
  </si>
  <si>
    <t>Ukončenie kábla do 35mm</t>
  </si>
  <si>
    <t>NAYY-J 4x50 Kábel pre pevné uloženie, medený ČSN, STN</t>
  </si>
  <si>
    <t>Rozvodnica SPP podľa PD</t>
  </si>
  <si>
    <t>Ukončenie kábla do 50mm</t>
  </si>
  <si>
    <t>Trubka pevná 1250N 6042 ZNM pozinkovaná oceľ/3m</t>
  </si>
  <si>
    <t>Stavebné vyspravenie káblových zväzkov a rozvodných skríň</t>
  </si>
  <si>
    <t>Podiel pridružených výkonov</t>
  </si>
  <si>
    <t>Elektro-Výkaz výmer</t>
  </si>
  <si>
    <t>Poznámky : Nacenenie nezahŕňa stavebné povrchové úpravy pre špecifikované práce</t>
  </si>
  <si>
    <t xml:space="preserve">Dátum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</si>
</sst>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#,##0.000"/>
  </numFmts>
  <fonts count="14" x14ac:knownFonts="1">
    <font>
      <sz val="10"/>
      <color indexed="8"/>
      <name val="Arial"/>
    </font>
    <font>
      <sz val="8"/>
      <color indexed="8"/>
      <name val="Arial CE"/>
    </font>
    <font>
      <b/>
      <sz val="8"/>
      <color indexed="8"/>
      <name val="Arial CE"/>
    </font>
    <font>
      <b/>
      <sz val="14"/>
      <color indexed="11"/>
      <name val="Arial CE"/>
    </font>
    <font>
      <sz val="7"/>
      <color indexed="8"/>
      <name val="Arial CE"/>
    </font>
    <font>
      <sz val="9"/>
      <color indexed="8"/>
      <name val="Arial CE"/>
    </font>
    <font>
      <b/>
      <sz val="9"/>
      <color indexed="8"/>
      <name val="Arial CE"/>
    </font>
    <font>
      <b/>
      <sz val="10"/>
      <color indexed="11"/>
      <name val="Arial CE"/>
    </font>
    <font>
      <sz val="6"/>
      <color indexed="8"/>
      <name val="Arial CE"/>
    </font>
    <font>
      <b/>
      <sz val="8"/>
      <color indexed="19"/>
      <name val="Arial CE"/>
    </font>
    <font>
      <b/>
      <sz val="7"/>
      <color indexed="20"/>
      <name val="Arial CE"/>
    </font>
    <font>
      <b/>
      <sz val="7"/>
      <color indexed="8"/>
      <name val="Arial CE"/>
    </font>
    <font>
      <b/>
      <u/>
      <sz val="8"/>
      <color indexed="8"/>
      <name val="Arial CE"/>
    </font>
    <font>
      <b/>
      <sz val="14"/>
      <color indexed="11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1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10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thin">
        <color indexed="10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medium">
        <color indexed="8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6">
    <xf numFmtId="0" fontId="0" fillId="0" borderId="0" xfId="0" applyFont="1" applyAlignment="1"/>
    <xf numFmtId="0" fontId="1" fillId="4" borderId="3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49" fontId="1" fillId="4" borderId="3" xfId="0" applyNumberFormat="1" applyFont="1" applyFill="1" applyBorder="1" applyAlignment="1">
      <alignment vertical="center"/>
    </xf>
    <xf numFmtId="0" fontId="4" fillId="4" borderId="3" xfId="0" applyNumberFormat="1" applyFont="1" applyFill="1" applyBorder="1" applyAlignment="1">
      <alignment vertical="center"/>
    </xf>
    <xf numFmtId="0" fontId="1" fillId="4" borderId="6" xfId="0" applyNumberFormat="1" applyFont="1" applyFill="1" applyBorder="1" applyAlignment="1">
      <alignment vertical="center"/>
    </xf>
    <xf numFmtId="0" fontId="4" fillId="4" borderId="6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>
      <alignment horizontal="center" vertical="center" wrapText="1"/>
    </xf>
    <xf numFmtId="0" fontId="8" fillId="6" borderId="5" xfId="0" applyNumberFormat="1" applyFont="1" applyFill="1" applyBorder="1" applyAlignment="1">
      <alignment horizontal="center" vertical="center" wrapText="1"/>
    </xf>
    <xf numFmtId="0" fontId="4" fillId="6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vertical="center"/>
    </xf>
    <xf numFmtId="0" fontId="4" fillId="4" borderId="7" xfId="0" applyNumberFormat="1" applyFont="1" applyFill="1" applyBorder="1" applyAlignment="1">
      <alignment vertical="center"/>
    </xf>
    <xf numFmtId="49" fontId="9" fillId="2" borderId="3" xfId="0" applyNumberFormat="1" applyFont="1" applyFill="1" applyBorder="1" applyAlignment="1">
      <alignment horizontal="left" wrapText="1"/>
    </xf>
    <xf numFmtId="164" fontId="9" fillId="2" borderId="3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9" fontId="10" fillId="2" borderId="6" xfId="0" applyNumberFormat="1" applyFont="1" applyFill="1" applyBorder="1" applyAlignment="1">
      <alignment horizontal="left" wrapText="1"/>
    </xf>
    <xf numFmtId="164" fontId="9" fillId="2" borderId="6" xfId="0" applyNumberFormat="1" applyFont="1" applyFill="1" applyBorder="1" applyAlignment="1">
      <alignment horizontal="center"/>
    </xf>
    <xf numFmtId="165" fontId="9" fillId="2" borderId="6" xfId="0" applyNumberFormat="1" applyFont="1" applyFill="1" applyBorder="1" applyAlignment="1">
      <alignment horizontal="right"/>
    </xf>
    <xf numFmtId="4" fontId="9" fillId="2" borderId="6" xfId="0" applyNumberFormat="1" applyFont="1" applyFill="1" applyBorder="1" applyAlignment="1">
      <alignment horizontal="right"/>
    </xf>
    <xf numFmtId="49" fontId="11" fillId="2" borderId="8" xfId="0" applyNumberFormat="1" applyFont="1" applyFill="1" applyBorder="1" applyAlignment="1">
      <alignment horizontal="left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right" vertical="center"/>
    </xf>
    <xf numFmtId="165" fontId="4" fillId="5" borderId="5" xfId="0" applyNumberFormat="1" applyFont="1" applyFill="1" applyBorder="1" applyAlignment="1">
      <alignment horizontal="right" vertical="center"/>
    </xf>
    <xf numFmtId="4" fontId="4" fillId="6" borderId="5" xfId="0" applyNumberFormat="1" applyFont="1" applyFill="1" applyBorder="1" applyAlignment="1">
      <alignment horizontal="right" vertical="center"/>
    </xf>
    <xf numFmtId="4" fontId="11" fillId="5" borderId="10" xfId="0" applyNumberFormat="1" applyFont="1" applyFill="1" applyBorder="1" applyAlignment="1">
      <alignment horizontal="right" vertical="center"/>
    </xf>
    <xf numFmtId="4" fontId="11" fillId="6" borderId="11" xfId="0" applyNumberFormat="1" applyFont="1" applyFill="1" applyBorder="1" applyAlignment="1">
      <alignment horizontal="right" vertical="center"/>
    </xf>
    <xf numFmtId="49" fontId="11" fillId="3" borderId="8" xfId="0" applyNumberFormat="1" applyFont="1" applyFill="1" applyBorder="1" applyAlignment="1">
      <alignment horizontal="left"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164" fontId="10" fillId="2" borderId="12" xfId="0" applyNumberFormat="1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4" fontId="11" fillId="2" borderId="12" xfId="0" applyNumberFormat="1" applyFont="1" applyFill="1" applyBorder="1" applyAlignment="1">
      <alignment horizontal="right" vertical="center"/>
    </xf>
    <xf numFmtId="49" fontId="10" fillId="2" borderId="13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11" fillId="2" borderId="2" xfId="0" applyNumberFormat="1" applyFont="1" applyFill="1" applyBorder="1" applyAlignment="1">
      <alignment horizontal="right" vertical="center"/>
    </xf>
    <xf numFmtId="4" fontId="10" fillId="2" borderId="2" xfId="0" applyNumberFormat="1" applyFont="1" applyFill="1" applyBorder="1" applyAlignment="1">
      <alignment horizontal="right" vertical="center"/>
    </xf>
    <xf numFmtId="49" fontId="10" fillId="2" borderId="14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" fontId="11" fillId="2" borderId="3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/>
    </xf>
    <xf numFmtId="49" fontId="10" fillId="2" borderId="15" xfId="0" applyNumberFormat="1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9" fontId="10" fillId="2" borderId="16" xfId="0" applyNumberFormat="1" applyFont="1" applyFill="1" applyBorder="1" applyAlignment="1">
      <alignment horizontal="left" vertical="center" wrapText="1"/>
    </xf>
    <xf numFmtId="164" fontId="10" fillId="2" borderId="7" xfId="0" applyNumberFormat="1" applyFont="1" applyFill="1" applyBorder="1" applyAlignment="1">
      <alignment horizontal="center" vertical="center"/>
    </xf>
    <xf numFmtId="165" fontId="10" fillId="2" borderId="7" xfId="0" applyNumberFormat="1" applyFont="1" applyFill="1" applyBorder="1" applyAlignment="1">
      <alignment horizontal="right" vertical="center"/>
    </xf>
    <xf numFmtId="4" fontId="10" fillId="2" borderId="7" xfId="0" applyNumberFormat="1" applyFont="1" applyFill="1" applyBorder="1" applyAlignment="1">
      <alignment horizontal="right" vertical="center"/>
    </xf>
    <xf numFmtId="49" fontId="9" fillId="2" borderId="15" xfId="0" applyNumberFormat="1" applyFont="1" applyFill="1" applyBorder="1" applyAlignment="1">
      <alignment horizontal="left" wrapText="1"/>
    </xf>
    <xf numFmtId="49" fontId="7" fillId="8" borderId="17" xfId="0" applyNumberFormat="1" applyFont="1" applyFill="1" applyBorder="1" applyAlignment="1">
      <alignment horizontal="left" wrapText="1"/>
    </xf>
    <xf numFmtId="164" fontId="7" fillId="8" borderId="12" xfId="0" applyNumberFormat="1" applyFont="1" applyFill="1" applyBorder="1" applyAlignment="1">
      <alignment horizontal="center"/>
    </xf>
    <xf numFmtId="165" fontId="7" fillId="8" borderId="12" xfId="0" applyNumberFormat="1" applyFont="1" applyFill="1" applyBorder="1" applyAlignment="1">
      <alignment horizontal="right"/>
    </xf>
    <xf numFmtId="4" fontId="7" fillId="8" borderId="12" xfId="0" applyNumberFormat="1" applyFont="1" applyFill="1" applyBorder="1" applyAlignment="1">
      <alignment horizontal="right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right" vertical="center"/>
    </xf>
    <xf numFmtId="165" fontId="4" fillId="5" borderId="18" xfId="0" applyNumberFormat="1" applyFont="1" applyFill="1" applyBorder="1" applyAlignment="1">
      <alignment horizontal="right" vertical="center"/>
    </xf>
    <xf numFmtId="4" fontId="4" fillId="6" borderId="18" xfId="0" applyNumberFormat="1" applyFont="1" applyFill="1" applyBorder="1" applyAlignment="1">
      <alignment horizontal="right" vertical="center"/>
    </xf>
    <xf numFmtId="4" fontId="11" fillId="5" borderId="19" xfId="0" applyNumberFormat="1" applyFont="1" applyFill="1" applyBorder="1" applyAlignment="1">
      <alignment horizontal="right" vertical="center"/>
    </xf>
    <xf numFmtId="4" fontId="11" fillId="6" borderId="20" xfId="0" applyNumberFormat="1" applyFont="1" applyFill="1" applyBorder="1" applyAlignment="1">
      <alignment horizontal="right" vertical="center"/>
    </xf>
    <xf numFmtId="49" fontId="4" fillId="2" borderId="21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>
      <alignment horizontal="center" vertical="center"/>
    </xf>
    <xf numFmtId="165" fontId="4" fillId="2" borderId="21" xfId="0" applyNumberFormat="1" applyFont="1" applyFill="1" applyBorder="1" applyAlignment="1">
      <alignment horizontal="right" vertical="center"/>
    </xf>
    <xf numFmtId="165" fontId="4" fillId="5" borderId="21" xfId="0" applyNumberFormat="1" applyFont="1" applyFill="1" applyBorder="1" applyAlignment="1">
      <alignment horizontal="right" vertical="center"/>
    </xf>
    <xf numFmtId="4" fontId="4" fillId="6" borderId="21" xfId="0" applyNumberFormat="1" applyFont="1" applyFill="1" applyBorder="1" applyAlignment="1">
      <alignment horizontal="right" vertical="center"/>
    </xf>
    <xf numFmtId="4" fontId="11" fillId="5" borderId="22" xfId="0" applyNumberFormat="1" applyFont="1" applyFill="1" applyBorder="1" applyAlignment="1">
      <alignment horizontal="right" vertical="center"/>
    </xf>
    <xf numFmtId="4" fontId="11" fillId="6" borderId="23" xfId="0" applyNumberFormat="1" applyFont="1" applyFill="1" applyBorder="1" applyAlignment="1">
      <alignment horizontal="right" vertical="center"/>
    </xf>
    <xf numFmtId="0" fontId="1" fillId="4" borderId="3" xfId="0" applyNumberFormat="1" applyFont="1" applyFill="1" applyBorder="1" applyAlignment="1">
      <alignment horizontal="left" vertical="center" wrapText="1"/>
    </xf>
    <xf numFmtId="49" fontId="3" fillId="4" borderId="24" xfId="0" applyNumberFormat="1" applyFont="1" applyFill="1" applyBorder="1" applyAlignment="1">
      <alignment vertical="center"/>
    </xf>
    <xf numFmtId="0" fontId="4" fillId="4" borderId="25" xfId="0" applyNumberFormat="1" applyFont="1" applyFill="1" applyBorder="1" applyAlignment="1">
      <alignment vertical="center"/>
    </xf>
    <xf numFmtId="0" fontId="4" fillId="4" borderId="26" xfId="0" applyNumberFormat="1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0" fontId="4" fillId="4" borderId="28" xfId="0" applyNumberFormat="1" applyFont="1" applyFill="1" applyBorder="1" applyAlignment="1">
      <alignment vertical="center"/>
    </xf>
    <xf numFmtId="49" fontId="6" fillId="4" borderId="27" xfId="0" applyNumberFormat="1" applyFont="1" applyFill="1" applyBorder="1" applyAlignment="1">
      <alignment vertical="center"/>
    </xf>
    <xf numFmtId="49" fontId="1" fillId="4" borderId="27" xfId="0" applyNumberFormat="1" applyFont="1" applyFill="1" applyBorder="1" applyAlignment="1">
      <alignment vertical="center"/>
    </xf>
    <xf numFmtId="0" fontId="1" fillId="4" borderId="29" xfId="0" applyNumberFormat="1" applyFont="1" applyFill="1" applyBorder="1" applyAlignment="1">
      <alignment vertical="center"/>
    </xf>
    <xf numFmtId="0" fontId="4" fillId="4" borderId="30" xfId="0" applyNumberFormat="1" applyFont="1" applyFill="1" applyBorder="1" applyAlignment="1">
      <alignment vertical="center"/>
    </xf>
    <xf numFmtId="49" fontId="4" fillId="2" borderId="31" xfId="0" applyNumberFormat="1" applyFont="1" applyFill="1" applyBorder="1" applyAlignment="1">
      <alignment horizontal="center" vertical="center" wrapText="1"/>
    </xf>
    <xf numFmtId="49" fontId="4" fillId="7" borderId="32" xfId="0" applyNumberFormat="1" applyFont="1" applyFill="1" applyBorder="1" applyAlignment="1">
      <alignment horizontal="center" vertical="center" wrapText="1"/>
    </xf>
    <xf numFmtId="0" fontId="8" fillId="2" borderId="33" xfId="0" applyNumberFormat="1" applyFont="1" applyFill="1" applyBorder="1" applyAlignment="1">
      <alignment horizontal="center" vertical="center" wrapText="1"/>
    </xf>
    <xf numFmtId="0" fontId="8" fillId="7" borderId="34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vertical="center"/>
    </xf>
    <xf numFmtId="0" fontId="4" fillId="4" borderId="36" xfId="0" applyNumberFormat="1" applyFont="1" applyFill="1" applyBorder="1" applyAlignment="1">
      <alignment vertical="center"/>
    </xf>
    <xf numFmtId="164" fontId="9" fillId="2" borderId="27" xfId="0" applyNumberFormat="1" applyFont="1" applyFill="1" applyBorder="1" applyAlignment="1">
      <alignment horizontal="right"/>
    </xf>
    <xf numFmtId="4" fontId="9" fillId="2" borderId="28" xfId="0" applyNumberFormat="1" applyFont="1" applyFill="1" applyBorder="1" applyAlignment="1">
      <alignment horizontal="right"/>
    </xf>
    <xf numFmtId="164" fontId="9" fillId="2" borderId="29" xfId="0" applyNumberFormat="1" applyFont="1" applyFill="1" applyBorder="1" applyAlignment="1">
      <alignment horizontal="right"/>
    </xf>
    <xf numFmtId="4" fontId="9" fillId="2" borderId="30" xfId="0" applyNumberFormat="1" applyFont="1" applyFill="1" applyBorder="1" applyAlignment="1">
      <alignment horizontal="right"/>
    </xf>
    <xf numFmtId="164" fontId="4" fillId="2" borderId="37" xfId="0" applyNumberFormat="1" applyFont="1" applyFill="1" applyBorder="1" applyAlignment="1">
      <alignment horizontal="right" vertical="center"/>
    </xf>
    <xf numFmtId="4" fontId="4" fillId="2" borderId="38" xfId="0" applyNumberFormat="1" applyFont="1" applyFill="1" applyBorder="1" applyAlignment="1">
      <alignment horizontal="right" vertical="center"/>
    </xf>
    <xf numFmtId="164" fontId="4" fillId="2" borderId="39" xfId="0" applyNumberFormat="1" applyFont="1" applyFill="1" applyBorder="1" applyAlignment="1">
      <alignment horizontal="right" vertical="center"/>
    </xf>
    <xf numFmtId="4" fontId="11" fillId="7" borderId="40" xfId="0" applyNumberFormat="1" applyFont="1" applyFill="1" applyBorder="1" applyAlignment="1">
      <alignment horizontal="right" vertical="center"/>
    </xf>
    <xf numFmtId="164" fontId="4" fillId="2" borderId="33" xfId="0" applyNumberFormat="1" applyFont="1" applyFill="1" applyBorder="1" applyAlignment="1">
      <alignment horizontal="right" vertical="center"/>
    </xf>
    <xf numFmtId="4" fontId="11" fillId="7" borderId="41" xfId="0" applyNumberFormat="1" applyFont="1" applyFill="1" applyBorder="1" applyAlignment="1">
      <alignment horizontal="right" vertical="center"/>
    </xf>
    <xf numFmtId="164" fontId="4" fillId="2" borderId="42" xfId="0" applyNumberFormat="1" applyFont="1" applyFill="1" applyBorder="1" applyAlignment="1">
      <alignment horizontal="right" vertical="center"/>
    </xf>
    <xf numFmtId="4" fontId="11" fillId="7" borderId="43" xfId="0" applyNumberFormat="1" applyFont="1" applyFill="1" applyBorder="1" applyAlignment="1">
      <alignment horizontal="right" vertical="center"/>
    </xf>
    <xf numFmtId="164" fontId="4" fillId="3" borderId="37" xfId="0" applyNumberFormat="1" applyFont="1" applyFill="1" applyBorder="1" applyAlignment="1">
      <alignment horizontal="right" vertical="center"/>
    </xf>
    <xf numFmtId="4" fontId="11" fillId="3" borderId="44" xfId="0" applyNumberFormat="1" applyFont="1" applyFill="1" applyBorder="1" applyAlignment="1">
      <alignment horizontal="right" vertical="center"/>
    </xf>
    <xf numFmtId="164" fontId="4" fillId="2" borderId="39" xfId="0" applyNumberFormat="1" applyFont="1" applyFill="1" applyBorder="1" applyAlignment="1">
      <alignment horizontal="right"/>
    </xf>
    <xf numFmtId="164" fontId="4" fillId="2" borderId="33" xfId="0" applyNumberFormat="1" applyFont="1" applyFill="1" applyBorder="1" applyAlignment="1">
      <alignment horizontal="right"/>
    </xf>
    <xf numFmtId="164" fontId="12" fillId="2" borderId="45" xfId="0" applyNumberFormat="1" applyFont="1" applyFill="1" applyBorder="1" applyAlignment="1">
      <alignment horizontal="right"/>
    </xf>
    <xf numFmtId="4" fontId="11" fillId="2" borderId="46" xfId="0" applyNumberFormat="1" applyFont="1" applyFill="1" applyBorder="1" applyAlignment="1">
      <alignment horizontal="right" vertical="center"/>
    </xf>
    <xf numFmtId="0" fontId="0" fillId="2" borderId="47" xfId="0" applyNumberFormat="1" applyFont="1" applyFill="1" applyBorder="1" applyAlignment="1"/>
    <xf numFmtId="4" fontId="10" fillId="2" borderId="48" xfId="0" applyNumberFormat="1" applyFont="1" applyFill="1" applyBorder="1" applyAlignment="1">
      <alignment horizontal="right" vertical="center"/>
    </xf>
    <xf numFmtId="0" fontId="0" fillId="2" borderId="49" xfId="0" applyNumberFormat="1" applyFont="1" applyFill="1" applyBorder="1" applyAlignment="1"/>
    <xf numFmtId="4" fontId="10" fillId="2" borderId="28" xfId="0" applyNumberFormat="1" applyFont="1" applyFill="1" applyBorder="1" applyAlignment="1">
      <alignment horizontal="right" vertical="center"/>
    </xf>
    <xf numFmtId="4" fontId="10" fillId="2" borderId="30" xfId="0" applyNumberFormat="1" applyFont="1" applyFill="1" applyBorder="1" applyAlignment="1">
      <alignment horizontal="right" vertical="center"/>
    </xf>
    <xf numFmtId="4" fontId="10" fillId="2" borderId="36" xfId="0" applyNumberFormat="1" applyFont="1" applyFill="1" applyBorder="1" applyAlignment="1">
      <alignment horizontal="right" vertical="center"/>
    </xf>
    <xf numFmtId="0" fontId="0" fillId="2" borderId="50" xfId="0" applyNumberFormat="1" applyFont="1" applyFill="1" applyBorder="1" applyAlignment="1"/>
    <xf numFmtId="4" fontId="7" fillId="8" borderId="46" xfId="0" applyNumberFormat="1" applyFont="1" applyFill="1" applyBorder="1" applyAlignment="1">
      <alignment horizontal="right"/>
    </xf>
    <xf numFmtId="0" fontId="1" fillId="4" borderId="3" xfId="0" applyNumberFormat="1" applyFont="1" applyFill="1" applyBorder="1" applyAlignment="1">
      <alignment horizontal="left" vertical="center" wrapText="1"/>
    </xf>
    <xf numFmtId="49" fontId="13" fillId="4" borderId="24" xfId="0" applyNumberFormat="1" applyFont="1" applyFill="1" applyBorder="1" applyAlignment="1">
      <alignment vertical="center"/>
    </xf>
    <xf numFmtId="49" fontId="1" fillId="4" borderId="27" xfId="0" applyNumberFormat="1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left" vertical="center" wrapText="1"/>
    </xf>
    <xf numFmtId="0" fontId="0" fillId="2" borderId="51" xfId="0" applyNumberFormat="1" applyFont="1" applyFill="1" applyBorder="1" applyAlignment="1">
      <alignment horizontal="left"/>
    </xf>
    <xf numFmtId="0" fontId="0" fillId="2" borderId="52" xfId="0" applyNumberFormat="1" applyFont="1" applyFill="1" applyBorder="1" applyAlignment="1">
      <alignment horizontal="left"/>
    </xf>
    <xf numFmtId="0" fontId="0" fillId="2" borderId="53" xfId="0" applyNumberFormat="1" applyFont="1" applyFill="1" applyBorder="1" applyAlignment="1">
      <alignment horizontal="left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D8D8D8"/>
      <rgbColor rgb="FFFFF58C"/>
      <rgbColor rgb="FFFFFF00"/>
      <rgbColor rgb="FFD2DAE4"/>
      <rgbColor rgb="FFE5B8B7"/>
      <rgbColor rgb="FFE5DFEC"/>
      <rgbColor rgb="FF00FFFF"/>
      <rgbColor rgb="FF800080"/>
      <rgbColor rgb="FF000090"/>
      <rgbColor rgb="FFF2F2F2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Motiv systém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systému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iv systém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02"/>
  <sheetViews>
    <sheetView showGridLines="0" tabSelected="1" zoomScale="85" zoomScaleNormal="85" workbookViewId="0">
      <selection activeCell="F7" sqref="F7"/>
    </sheetView>
  </sheetViews>
  <sheetFormatPr defaultColWidth="9.140625" defaultRowHeight="13.15" customHeight="1" x14ac:dyDescent="0.2"/>
  <cols>
    <col min="1" max="1" width="6.42578125" style="2" customWidth="1"/>
    <col min="2" max="2" width="58" style="2" customWidth="1"/>
    <col min="3" max="3" width="4.7109375" style="2" customWidth="1"/>
    <col min="4" max="5" width="12.28515625" style="2" customWidth="1"/>
    <col min="6" max="6" width="9.85546875" style="2" customWidth="1"/>
    <col min="7" max="9" width="13.28515625" style="2" customWidth="1"/>
    <col min="10" max="254" width="9.28515625" style="2" customWidth="1"/>
  </cols>
  <sheetData>
    <row r="1" spans="1:254" ht="24.75" customHeight="1" x14ac:dyDescent="0.2">
      <c r="A1" s="88" t="s">
        <v>75</v>
      </c>
      <c r="B1" s="89"/>
      <c r="C1" s="89"/>
      <c r="D1" s="89"/>
      <c r="E1" s="89"/>
      <c r="F1" s="89"/>
      <c r="G1" s="89"/>
      <c r="H1" s="89"/>
      <c r="I1" s="90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2.75" customHeight="1" x14ac:dyDescent="0.2">
      <c r="A2" s="91" t="s">
        <v>76</v>
      </c>
      <c r="B2" s="3" t="s">
        <v>84</v>
      </c>
      <c r="C2" s="1"/>
      <c r="D2" s="1"/>
      <c r="E2" s="1"/>
      <c r="F2" s="3" t="s">
        <v>3</v>
      </c>
      <c r="G2" s="4"/>
      <c r="H2" s="4"/>
      <c r="I2" s="9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27" customHeight="1" x14ac:dyDescent="0.2">
      <c r="A3" s="91" t="s">
        <v>61</v>
      </c>
      <c r="B3" s="87" t="s">
        <v>85</v>
      </c>
      <c r="C3" s="1"/>
      <c r="D3" s="1"/>
      <c r="E3" s="1"/>
      <c r="F3" s="3" t="s">
        <v>4</v>
      </c>
      <c r="G3" s="4"/>
      <c r="H3" s="4"/>
      <c r="I3" s="92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2.75" customHeight="1" x14ac:dyDescent="0.2">
      <c r="A4" s="93" t="s">
        <v>5</v>
      </c>
      <c r="B4" s="1"/>
      <c r="C4" s="1"/>
      <c r="D4" s="1"/>
      <c r="E4" s="1"/>
      <c r="F4" s="1"/>
      <c r="G4" s="4"/>
      <c r="H4" s="4"/>
      <c r="I4" s="92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2.75" customHeight="1" x14ac:dyDescent="0.2">
      <c r="A5" s="131" t="s">
        <v>41</v>
      </c>
      <c r="B5" s="132"/>
      <c r="C5" s="132"/>
      <c r="D5" s="132"/>
      <c r="E5" s="1"/>
      <c r="F5" s="3" t="s">
        <v>43</v>
      </c>
      <c r="G5" s="4"/>
      <c r="H5" s="4"/>
      <c r="I5" s="92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2.75" customHeight="1" x14ac:dyDescent="0.2">
      <c r="A6" s="94" t="s">
        <v>42</v>
      </c>
      <c r="B6" s="1"/>
      <c r="C6" s="1"/>
      <c r="D6" s="1"/>
      <c r="E6" s="1"/>
      <c r="F6" s="3" t="s">
        <v>120</v>
      </c>
      <c r="G6" s="4"/>
      <c r="H6" s="4"/>
      <c r="I6" s="92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9" customHeight="1" x14ac:dyDescent="0.2">
      <c r="A7" s="95"/>
      <c r="B7" s="5"/>
      <c r="C7" s="5"/>
      <c r="D7" s="5"/>
      <c r="E7" s="5"/>
      <c r="F7" s="5"/>
      <c r="G7" s="6"/>
      <c r="H7" s="6"/>
      <c r="I7" s="96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8.75" customHeight="1" x14ac:dyDescent="0.2">
      <c r="A8" s="97" t="s">
        <v>6</v>
      </c>
      <c r="B8" s="7" t="s">
        <v>7</v>
      </c>
      <c r="C8" s="7" t="s">
        <v>8</v>
      </c>
      <c r="D8" s="7" t="s">
        <v>9</v>
      </c>
      <c r="E8" s="8" t="s">
        <v>10</v>
      </c>
      <c r="F8" s="9" t="s">
        <v>11</v>
      </c>
      <c r="G8" s="8" t="s">
        <v>12</v>
      </c>
      <c r="H8" s="9" t="s">
        <v>13</v>
      </c>
      <c r="I8" s="98" t="s">
        <v>14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9" customHeight="1" x14ac:dyDescent="0.2">
      <c r="A9" s="99">
        <v>1</v>
      </c>
      <c r="B9" s="10">
        <v>2</v>
      </c>
      <c r="C9" s="10">
        <v>3</v>
      </c>
      <c r="D9" s="10">
        <v>4</v>
      </c>
      <c r="E9" s="11">
        <v>5</v>
      </c>
      <c r="F9" s="12">
        <v>6</v>
      </c>
      <c r="G9" s="11">
        <v>7</v>
      </c>
      <c r="H9" s="13">
        <v>8</v>
      </c>
      <c r="I9" s="100">
        <v>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7.9" customHeight="1" x14ac:dyDescent="0.2">
      <c r="A10" s="101"/>
      <c r="B10" s="14"/>
      <c r="C10" s="14"/>
      <c r="D10" s="14"/>
      <c r="E10" s="15"/>
      <c r="F10" s="15"/>
      <c r="G10" s="15"/>
      <c r="H10" s="15"/>
      <c r="I10" s="10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7.45" customHeight="1" x14ac:dyDescent="0.2">
      <c r="A11" s="103"/>
      <c r="B11" s="16" t="s">
        <v>15</v>
      </c>
      <c r="C11" s="17"/>
      <c r="D11" s="18"/>
      <c r="E11" s="18"/>
      <c r="F11" s="19"/>
      <c r="G11" s="19"/>
      <c r="H11" s="19"/>
      <c r="I11" s="10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7.45" customHeight="1" x14ac:dyDescent="0.2">
      <c r="A12" s="105"/>
      <c r="B12" s="20" t="s">
        <v>16</v>
      </c>
      <c r="C12" s="21"/>
      <c r="D12" s="22"/>
      <c r="E12" s="22"/>
      <c r="F12" s="23"/>
      <c r="G12" s="23"/>
      <c r="H12" s="23"/>
      <c r="I12" s="106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5" customHeight="1" x14ac:dyDescent="0.2">
      <c r="A13" s="107"/>
      <c r="B13" s="24" t="s">
        <v>17</v>
      </c>
      <c r="C13" s="25"/>
      <c r="D13" s="26"/>
      <c r="E13" s="27"/>
      <c r="F13" s="28"/>
      <c r="G13" s="28">
        <f>SUM(G14:G17)</f>
        <v>0</v>
      </c>
      <c r="H13" s="28">
        <f>SUM(H14:H17)</f>
        <v>0</v>
      </c>
      <c r="I13" s="108">
        <f>SUM(I14:I17)</f>
        <v>0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2.75" customHeight="1" x14ac:dyDescent="0.2">
      <c r="A14" s="109">
        <v>1</v>
      </c>
      <c r="B14" s="73" t="s">
        <v>64</v>
      </c>
      <c r="C14" s="74" t="s">
        <v>18</v>
      </c>
      <c r="D14" s="75">
        <v>1</v>
      </c>
      <c r="E14" s="76">
        <v>0</v>
      </c>
      <c r="F14" s="77">
        <v>0</v>
      </c>
      <c r="G14" s="78">
        <f>D14*E14</f>
        <v>0</v>
      </c>
      <c r="H14" s="79">
        <f>D14*F14</f>
        <v>0</v>
      </c>
      <c r="I14" s="110">
        <f>SUM(D14*E14+D14*F14)</f>
        <v>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2.75" customHeight="1" x14ac:dyDescent="0.2">
      <c r="A15" s="109">
        <v>2</v>
      </c>
      <c r="B15" s="73" t="s">
        <v>87</v>
      </c>
      <c r="C15" s="74" t="s">
        <v>18</v>
      </c>
      <c r="D15" s="75">
        <v>1</v>
      </c>
      <c r="E15" s="76">
        <v>0</v>
      </c>
      <c r="F15" s="77">
        <v>0</v>
      </c>
      <c r="G15" s="78">
        <f t="shared" ref="G15" si="0">D15*E15</f>
        <v>0</v>
      </c>
      <c r="H15" s="79">
        <f t="shared" ref="H15" si="1">D15*F15</f>
        <v>0</v>
      </c>
      <c r="I15" s="110">
        <f t="shared" ref="I15" si="2">SUM(D15*E15+D15*F15)</f>
        <v>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2.75" customHeight="1" x14ac:dyDescent="0.2">
      <c r="A16" s="109">
        <v>2</v>
      </c>
      <c r="B16" s="73" t="s">
        <v>113</v>
      </c>
      <c r="C16" s="74" t="s">
        <v>18</v>
      </c>
      <c r="D16" s="75">
        <v>1</v>
      </c>
      <c r="E16" s="76">
        <v>0</v>
      </c>
      <c r="F16" s="77">
        <v>0</v>
      </c>
      <c r="G16" s="78">
        <f t="shared" ref="G16" si="3">D16*E16</f>
        <v>0</v>
      </c>
      <c r="H16" s="79">
        <f t="shared" ref="H16" si="4">D16*F16</f>
        <v>0</v>
      </c>
      <c r="I16" s="110">
        <f t="shared" ref="I16" si="5">SUM(D16*E16+D16*F16)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2.75" customHeight="1" x14ac:dyDescent="0.2">
      <c r="A17" s="111">
        <v>4</v>
      </c>
      <c r="B17" s="29" t="s">
        <v>44</v>
      </c>
      <c r="C17" s="30" t="s">
        <v>18</v>
      </c>
      <c r="D17" s="31">
        <v>1</v>
      </c>
      <c r="E17" s="76">
        <v>0</v>
      </c>
      <c r="F17" s="77">
        <v>0</v>
      </c>
      <c r="G17" s="34">
        <f>D17*E17</f>
        <v>0</v>
      </c>
      <c r="H17" s="35">
        <f>D17*F17</f>
        <v>0</v>
      </c>
      <c r="I17" s="112">
        <f>SUM(D17*E17+D17*F17)</f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2.75" customHeight="1" x14ac:dyDescent="0.2">
      <c r="A18" s="107"/>
      <c r="B18" s="24" t="s">
        <v>19</v>
      </c>
      <c r="C18" s="25"/>
      <c r="D18" s="26"/>
      <c r="E18" s="27"/>
      <c r="F18" s="28"/>
      <c r="G18" s="28">
        <f>SUM(G19:G40)</f>
        <v>0</v>
      </c>
      <c r="H18" s="28">
        <f>SUM(H19:H40)</f>
        <v>0</v>
      </c>
      <c r="I18" s="108">
        <f>SUM(I19:I40)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2.75" customHeight="1" x14ac:dyDescent="0.2">
      <c r="A19" s="113">
        <v>5</v>
      </c>
      <c r="B19" s="80" t="s">
        <v>77</v>
      </c>
      <c r="C19" s="74" t="s">
        <v>18</v>
      </c>
      <c r="D19" s="75">
        <v>80</v>
      </c>
      <c r="E19" s="76">
        <v>0</v>
      </c>
      <c r="F19" s="77">
        <v>0</v>
      </c>
      <c r="G19" s="78">
        <f t="shared" ref="G19:G24" si="6">D19*E19</f>
        <v>0</v>
      </c>
      <c r="H19" s="79">
        <f t="shared" ref="H19:H24" si="7">D19*F19</f>
        <v>0</v>
      </c>
      <c r="I19" s="110">
        <f t="shared" ref="I19:I24" si="8">SUM(D19*E19+D19*F19)</f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2.75" customHeight="1" x14ac:dyDescent="0.2">
      <c r="A20" s="113">
        <v>6</v>
      </c>
      <c r="B20" s="80" t="s">
        <v>45</v>
      </c>
      <c r="C20" s="74" t="s">
        <v>18</v>
      </c>
      <c r="D20" s="75">
        <v>52</v>
      </c>
      <c r="E20" s="76">
        <v>0</v>
      </c>
      <c r="F20" s="77">
        <v>0</v>
      </c>
      <c r="G20" s="78">
        <f t="shared" si="6"/>
        <v>0</v>
      </c>
      <c r="H20" s="79">
        <f t="shared" si="7"/>
        <v>0</v>
      </c>
      <c r="I20" s="110">
        <f t="shared" si="8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2.75" customHeight="1" x14ac:dyDescent="0.2">
      <c r="A21" s="113">
        <v>7</v>
      </c>
      <c r="B21" s="80" t="s">
        <v>46</v>
      </c>
      <c r="C21" s="74" t="s">
        <v>18</v>
      </c>
      <c r="D21" s="75">
        <v>2</v>
      </c>
      <c r="E21" s="76">
        <v>0</v>
      </c>
      <c r="F21" s="77">
        <v>0</v>
      </c>
      <c r="G21" s="78">
        <f t="shared" si="6"/>
        <v>0</v>
      </c>
      <c r="H21" s="79">
        <f t="shared" si="7"/>
        <v>0</v>
      </c>
      <c r="I21" s="110">
        <f t="shared" si="8"/>
        <v>0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2.75" customHeight="1" x14ac:dyDescent="0.2">
      <c r="A22" s="113">
        <v>8</v>
      </c>
      <c r="B22" s="80" t="s">
        <v>66</v>
      </c>
      <c r="C22" s="74" t="s">
        <v>18</v>
      </c>
      <c r="D22" s="75">
        <v>30</v>
      </c>
      <c r="E22" s="76">
        <v>0</v>
      </c>
      <c r="F22" s="77">
        <v>0</v>
      </c>
      <c r="G22" s="78">
        <f t="shared" si="6"/>
        <v>0</v>
      </c>
      <c r="H22" s="79">
        <f t="shared" si="7"/>
        <v>0</v>
      </c>
      <c r="I22" s="110">
        <f t="shared" si="8"/>
        <v>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2.75" customHeight="1" x14ac:dyDescent="0.2">
      <c r="A23" s="113">
        <v>9</v>
      </c>
      <c r="B23" s="80" t="s">
        <v>67</v>
      </c>
      <c r="C23" s="74" t="s">
        <v>18</v>
      </c>
      <c r="D23" s="75">
        <v>30</v>
      </c>
      <c r="E23" s="76">
        <v>0</v>
      </c>
      <c r="F23" s="77">
        <v>0</v>
      </c>
      <c r="G23" s="78">
        <f t="shared" si="6"/>
        <v>0</v>
      </c>
      <c r="H23" s="79">
        <f t="shared" si="7"/>
        <v>0</v>
      </c>
      <c r="I23" s="110">
        <f t="shared" si="8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2.75" customHeight="1" x14ac:dyDescent="0.2">
      <c r="A24" s="113">
        <v>10</v>
      </c>
      <c r="B24" s="80" t="s">
        <v>58</v>
      </c>
      <c r="C24" s="74" t="s">
        <v>59</v>
      </c>
      <c r="D24" s="75">
        <v>300</v>
      </c>
      <c r="E24" s="76">
        <v>0</v>
      </c>
      <c r="F24" s="77">
        <v>0</v>
      </c>
      <c r="G24" s="78">
        <f t="shared" si="6"/>
        <v>0</v>
      </c>
      <c r="H24" s="79">
        <f t="shared" si="7"/>
        <v>0</v>
      </c>
      <c r="I24" s="110">
        <f t="shared" si="8"/>
        <v>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12.75" customHeight="1" x14ac:dyDescent="0.2">
      <c r="A25" s="113">
        <v>11</v>
      </c>
      <c r="B25" s="80" t="s">
        <v>98</v>
      </c>
      <c r="C25" s="81" t="s">
        <v>18</v>
      </c>
      <c r="D25" s="82">
        <v>300</v>
      </c>
      <c r="E25" s="76">
        <v>0</v>
      </c>
      <c r="F25" s="77">
        <v>0</v>
      </c>
      <c r="G25" s="85">
        <f t="shared" ref="G25:G27" si="9">D25*E25</f>
        <v>0</v>
      </c>
      <c r="H25" s="86">
        <f t="shared" ref="H25:H27" si="10">D25*F25</f>
        <v>0</v>
      </c>
      <c r="I25" s="114">
        <f t="shared" ref="I25:I27" si="11">SUM(D25*E25+D25*F25)</f>
        <v>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2.75" customHeight="1" x14ac:dyDescent="0.2">
      <c r="A26" s="113">
        <v>12</v>
      </c>
      <c r="B26" s="80" t="s">
        <v>88</v>
      </c>
      <c r="C26" s="81" t="s">
        <v>18</v>
      </c>
      <c r="D26" s="82">
        <v>2</v>
      </c>
      <c r="E26" s="76">
        <v>0</v>
      </c>
      <c r="F26" s="77">
        <v>0</v>
      </c>
      <c r="G26" s="85">
        <f t="shared" si="9"/>
        <v>0</v>
      </c>
      <c r="H26" s="86">
        <f t="shared" si="10"/>
        <v>0</v>
      </c>
      <c r="I26" s="114">
        <f t="shared" si="11"/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2.75" customHeight="1" x14ac:dyDescent="0.2">
      <c r="A27" s="113">
        <v>13</v>
      </c>
      <c r="B27" s="80" t="s">
        <v>68</v>
      </c>
      <c r="C27" s="81" t="s">
        <v>18</v>
      </c>
      <c r="D27" s="82">
        <v>3</v>
      </c>
      <c r="E27" s="76">
        <v>0</v>
      </c>
      <c r="F27" s="77">
        <v>0</v>
      </c>
      <c r="G27" s="85">
        <f t="shared" si="9"/>
        <v>0</v>
      </c>
      <c r="H27" s="86">
        <f t="shared" si="10"/>
        <v>0</v>
      </c>
      <c r="I27" s="114">
        <f t="shared" si="11"/>
        <v>0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2.75" customHeight="1" x14ac:dyDescent="0.2">
      <c r="A28" s="113">
        <v>14</v>
      </c>
      <c r="B28" s="80" t="s">
        <v>60</v>
      </c>
      <c r="C28" s="81" t="s">
        <v>18</v>
      </c>
      <c r="D28" s="82">
        <v>1</v>
      </c>
      <c r="E28" s="76">
        <v>0</v>
      </c>
      <c r="F28" s="77">
        <v>0</v>
      </c>
      <c r="G28" s="85">
        <f t="shared" ref="G28:G32" si="12">D28*E28</f>
        <v>0</v>
      </c>
      <c r="H28" s="86">
        <f t="shared" ref="H28:H32" si="13">D28*F28</f>
        <v>0</v>
      </c>
      <c r="I28" s="114">
        <f t="shared" ref="I28:I32" si="14">SUM(D28*E28+D28*F28)</f>
        <v>0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1:254" ht="13.7" customHeight="1" x14ac:dyDescent="0.2">
      <c r="A29" s="113">
        <v>15</v>
      </c>
      <c r="B29" s="80" t="s">
        <v>89</v>
      </c>
      <c r="C29" s="74" t="s">
        <v>18</v>
      </c>
      <c r="D29" s="75">
        <v>8</v>
      </c>
      <c r="E29" s="76">
        <v>0</v>
      </c>
      <c r="F29" s="77">
        <v>0</v>
      </c>
      <c r="G29" s="78">
        <f t="shared" si="12"/>
        <v>0</v>
      </c>
      <c r="H29" s="79">
        <f t="shared" si="13"/>
        <v>0</v>
      </c>
      <c r="I29" s="110">
        <f t="shared" si="14"/>
        <v>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ht="13.7" customHeight="1" x14ac:dyDescent="0.2">
      <c r="A30" s="113">
        <v>16</v>
      </c>
      <c r="B30" s="80" t="s">
        <v>90</v>
      </c>
      <c r="C30" s="74" t="s">
        <v>18</v>
      </c>
      <c r="D30" s="75">
        <v>6</v>
      </c>
      <c r="E30" s="76">
        <v>0</v>
      </c>
      <c r="F30" s="77">
        <v>0</v>
      </c>
      <c r="G30" s="78">
        <f t="shared" si="12"/>
        <v>0</v>
      </c>
      <c r="H30" s="79">
        <f t="shared" si="13"/>
        <v>0</v>
      </c>
      <c r="I30" s="110">
        <f t="shared" si="14"/>
        <v>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ht="13.7" customHeight="1" x14ac:dyDescent="0.2">
      <c r="A31" s="113">
        <v>17</v>
      </c>
      <c r="B31" s="80" t="s">
        <v>91</v>
      </c>
      <c r="C31" s="74" t="s">
        <v>18</v>
      </c>
      <c r="D31" s="75">
        <v>4</v>
      </c>
      <c r="E31" s="76">
        <v>0</v>
      </c>
      <c r="F31" s="77">
        <v>0</v>
      </c>
      <c r="G31" s="78">
        <f t="shared" si="12"/>
        <v>0</v>
      </c>
      <c r="H31" s="79">
        <f t="shared" si="13"/>
        <v>0</v>
      </c>
      <c r="I31" s="110">
        <f t="shared" si="14"/>
        <v>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ht="13.7" customHeight="1" x14ac:dyDescent="0.2">
      <c r="A32" s="113">
        <v>18</v>
      </c>
      <c r="B32" s="80" t="s">
        <v>93</v>
      </c>
      <c r="C32" s="74" t="s">
        <v>18</v>
      </c>
      <c r="D32" s="75">
        <v>13</v>
      </c>
      <c r="E32" s="76">
        <v>0</v>
      </c>
      <c r="F32" s="77">
        <v>0</v>
      </c>
      <c r="G32" s="78">
        <f t="shared" si="12"/>
        <v>0</v>
      </c>
      <c r="H32" s="79">
        <f t="shared" si="13"/>
        <v>0</v>
      </c>
      <c r="I32" s="110">
        <f t="shared" si="14"/>
        <v>0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ht="13.9" customHeight="1" x14ac:dyDescent="0.2">
      <c r="A33" s="113">
        <v>19</v>
      </c>
      <c r="B33" s="80" t="s">
        <v>92</v>
      </c>
      <c r="C33" s="81" t="s">
        <v>18</v>
      </c>
      <c r="D33" s="82">
        <v>19</v>
      </c>
      <c r="E33" s="76">
        <v>0</v>
      </c>
      <c r="F33" s="77">
        <v>0</v>
      </c>
      <c r="G33" s="85">
        <f t="shared" ref="G33:G39" si="15">D33*E33</f>
        <v>0</v>
      </c>
      <c r="H33" s="86">
        <f t="shared" ref="H33:H39" si="16">D33*F33</f>
        <v>0</v>
      </c>
      <c r="I33" s="114">
        <f t="shared" ref="I33:I39" si="17">SUM(D33*E33+D33*F33)</f>
        <v>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ht="14.1" customHeight="1" x14ac:dyDescent="0.2">
      <c r="A34" s="113">
        <v>20</v>
      </c>
      <c r="B34" s="80" t="s">
        <v>94</v>
      </c>
      <c r="C34" s="81" t="s">
        <v>18</v>
      </c>
      <c r="D34" s="82">
        <v>23</v>
      </c>
      <c r="E34" s="76">
        <v>0</v>
      </c>
      <c r="F34" s="77">
        <v>0</v>
      </c>
      <c r="G34" s="85">
        <f t="shared" si="15"/>
        <v>0</v>
      </c>
      <c r="H34" s="86">
        <f t="shared" si="16"/>
        <v>0</v>
      </c>
      <c r="I34" s="114">
        <f t="shared" si="17"/>
        <v>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4.1" customHeight="1" x14ac:dyDescent="0.2">
      <c r="A35" s="113">
        <v>21</v>
      </c>
      <c r="B35" s="80" t="s">
        <v>95</v>
      </c>
      <c r="C35" s="81" t="s">
        <v>18</v>
      </c>
      <c r="D35" s="82">
        <v>14</v>
      </c>
      <c r="E35" s="76">
        <v>0</v>
      </c>
      <c r="F35" s="77">
        <v>0</v>
      </c>
      <c r="G35" s="85">
        <f t="shared" si="15"/>
        <v>0</v>
      </c>
      <c r="H35" s="86">
        <f t="shared" si="16"/>
        <v>0</v>
      </c>
      <c r="I35" s="114">
        <f t="shared" si="17"/>
        <v>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4.1" customHeight="1" x14ac:dyDescent="0.2">
      <c r="A36" s="113">
        <v>22</v>
      </c>
      <c r="B36" s="80" t="s">
        <v>96</v>
      </c>
      <c r="C36" s="81" t="s">
        <v>18</v>
      </c>
      <c r="D36" s="82">
        <v>2</v>
      </c>
      <c r="E36" s="76">
        <v>0</v>
      </c>
      <c r="F36" s="77">
        <v>0</v>
      </c>
      <c r="G36" s="85">
        <f t="shared" si="15"/>
        <v>0</v>
      </c>
      <c r="H36" s="86">
        <f t="shared" si="16"/>
        <v>0</v>
      </c>
      <c r="I36" s="114">
        <f t="shared" si="17"/>
        <v>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7" customHeight="1" x14ac:dyDescent="0.2">
      <c r="A37" s="113">
        <v>23</v>
      </c>
      <c r="B37" s="80" t="s">
        <v>97</v>
      </c>
      <c r="C37" s="81" t="s">
        <v>18</v>
      </c>
      <c r="D37" s="82">
        <v>1</v>
      </c>
      <c r="E37" s="76">
        <v>0</v>
      </c>
      <c r="F37" s="77">
        <v>0</v>
      </c>
      <c r="G37" s="85">
        <f t="shared" si="15"/>
        <v>0</v>
      </c>
      <c r="H37" s="86">
        <f t="shared" si="16"/>
        <v>0</v>
      </c>
      <c r="I37" s="114">
        <f t="shared" si="17"/>
        <v>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7" customHeight="1" x14ac:dyDescent="0.2">
      <c r="A38" s="113">
        <v>24</v>
      </c>
      <c r="B38" s="80" t="s">
        <v>109</v>
      </c>
      <c r="C38" s="81" t="s">
        <v>18</v>
      </c>
      <c r="D38" s="82">
        <v>4</v>
      </c>
      <c r="E38" s="76">
        <v>0</v>
      </c>
      <c r="F38" s="77">
        <v>0</v>
      </c>
      <c r="G38" s="85">
        <f t="shared" si="15"/>
        <v>0</v>
      </c>
      <c r="H38" s="86">
        <f t="shared" si="16"/>
        <v>0</v>
      </c>
      <c r="I38" s="114">
        <f t="shared" si="17"/>
        <v>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3.7" customHeight="1" x14ac:dyDescent="0.2">
      <c r="A39" s="113">
        <v>25</v>
      </c>
      <c r="B39" s="80" t="s">
        <v>110</v>
      </c>
      <c r="C39" s="81" t="s">
        <v>18</v>
      </c>
      <c r="D39" s="82">
        <v>6</v>
      </c>
      <c r="E39" s="76">
        <v>0</v>
      </c>
      <c r="F39" s="77">
        <v>0</v>
      </c>
      <c r="G39" s="85">
        <f t="shared" si="15"/>
        <v>0</v>
      </c>
      <c r="H39" s="86">
        <f t="shared" si="16"/>
        <v>0</v>
      </c>
      <c r="I39" s="114">
        <f t="shared" si="17"/>
        <v>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ht="13.7" customHeight="1" x14ac:dyDescent="0.2">
      <c r="A40" s="111">
        <v>26</v>
      </c>
      <c r="B40" s="29" t="s">
        <v>20</v>
      </c>
      <c r="C40" s="30" t="s">
        <v>18</v>
      </c>
      <c r="D40" s="31">
        <v>1</v>
      </c>
      <c r="E40" s="76">
        <v>0</v>
      </c>
      <c r="F40" s="77">
        <v>0</v>
      </c>
      <c r="G40" s="34">
        <f>D40*E40</f>
        <v>0</v>
      </c>
      <c r="H40" s="35">
        <f>D40*F40</f>
        <v>0</v>
      </c>
      <c r="I40" s="112">
        <f>SUM(D40*E40+D40*F40)</f>
        <v>0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ht="13.7" customHeight="1" x14ac:dyDescent="0.2">
      <c r="A41" s="107"/>
      <c r="B41" s="24" t="s">
        <v>21</v>
      </c>
      <c r="C41" s="25"/>
      <c r="D41" s="26"/>
      <c r="E41" s="27"/>
      <c r="F41" s="28"/>
      <c r="G41" s="28">
        <f>SUM(G42:G46)</f>
        <v>0</v>
      </c>
      <c r="H41" s="28">
        <f>SUM(H42:H46)</f>
        <v>0</v>
      </c>
      <c r="I41" s="108">
        <f>SUM(I42:I46)</f>
        <v>0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ht="13.7" customHeight="1" x14ac:dyDescent="0.2">
      <c r="A42" s="109">
        <v>27</v>
      </c>
      <c r="B42" s="73" t="s">
        <v>99</v>
      </c>
      <c r="C42" s="74" t="s">
        <v>18</v>
      </c>
      <c r="D42" s="75">
        <v>12</v>
      </c>
      <c r="E42" s="76">
        <v>0</v>
      </c>
      <c r="F42" s="77">
        <v>0</v>
      </c>
      <c r="G42" s="78">
        <f>D42*E42</f>
        <v>0</v>
      </c>
      <c r="H42" s="79">
        <f>D42*F42</f>
        <v>0</v>
      </c>
      <c r="I42" s="110">
        <f>SUM(D42*E42+D42*F42)</f>
        <v>0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3.7" customHeight="1" x14ac:dyDescent="0.2">
      <c r="A43" s="109">
        <v>28</v>
      </c>
      <c r="B43" s="80" t="s">
        <v>100</v>
      </c>
      <c r="C43" s="81" t="s">
        <v>18</v>
      </c>
      <c r="D43" s="82">
        <v>8</v>
      </c>
      <c r="E43" s="76">
        <v>0</v>
      </c>
      <c r="F43" s="77">
        <v>0</v>
      </c>
      <c r="G43" s="85">
        <f t="shared" ref="G43:G45" si="18">D43*E43</f>
        <v>0</v>
      </c>
      <c r="H43" s="86">
        <f t="shared" ref="H43:H45" si="19">D43*F43</f>
        <v>0</v>
      </c>
      <c r="I43" s="114">
        <f t="shared" ref="I43:I45" si="20">SUM(D43*E43+D43*F43)</f>
        <v>0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7" customHeight="1" x14ac:dyDescent="0.2">
      <c r="A44" s="109">
        <v>29</v>
      </c>
      <c r="B44" s="80" t="s">
        <v>101</v>
      </c>
      <c r="C44" s="81" t="s">
        <v>18</v>
      </c>
      <c r="D44" s="82">
        <v>6</v>
      </c>
      <c r="E44" s="76">
        <v>0</v>
      </c>
      <c r="F44" s="77">
        <v>0</v>
      </c>
      <c r="G44" s="85">
        <f t="shared" si="18"/>
        <v>0</v>
      </c>
      <c r="H44" s="86">
        <f t="shared" si="19"/>
        <v>0</v>
      </c>
      <c r="I44" s="114">
        <f t="shared" si="20"/>
        <v>0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spans="1:254" ht="13.7" customHeight="1" x14ac:dyDescent="0.2">
      <c r="A45" s="113">
        <v>30</v>
      </c>
      <c r="B45" s="80" t="s">
        <v>102</v>
      </c>
      <c r="C45" s="81" t="s">
        <v>18</v>
      </c>
      <c r="D45" s="82">
        <v>14</v>
      </c>
      <c r="E45" s="76">
        <v>0</v>
      </c>
      <c r="F45" s="77">
        <v>0</v>
      </c>
      <c r="G45" s="85">
        <f t="shared" si="18"/>
        <v>0</v>
      </c>
      <c r="H45" s="86">
        <f t="shared" si="19"/>
        <v>0</v>
      </c>
      <c r="I45" s="114">
        <f t="shared" si="20"/>
        <v>0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</row>
    <row r="46" spans="1:254" ht="13.7" customHeight="1" x14ac:dyDescent="0.2">
      <c r="A46" s="111">
        <v>31</v>
      </c>
      <c r="B46" s="29" t="s">
        <v>22</v>
      </c>
      <c r="C46" s="30" t="s">
        <v>18</v>
      </c>
      <c r="D46" s="31">
        <v>1</v>
      </c>
      <c r="E46" s="76">
        <v>0</v>
      </c>
      <c r="F46" s="77">
        <v>0</v>
      </c>
      <c r="G46" s="34">
        <f>D46*E46</f>
        <v>0</v>
      </c>
      <c r="H46" s="35">
        <f>D46*F46</f>
        <v>0</v>
      </c>
      <c r="I46" s="112">
        <f>SUM(D46*E46+D46*F46)</f>
        <v>0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</row>
    <row r="47" spans="1:254" ht="13.9" customHeight="1" x14ac:dyDescent="0.2">
      <c r="A47" s="107"/>
      <c r="B47" s="24" t="s">
        <v>23</v>
      </c>
      <c r="C47" s="25"/>
      <c r="D47" s="26"/>
      <c r="E47" s="27"/>
      <c r="F47" s="28"/>
      <c r="G47" s="28">
        <f>SUM(G48:G60)</f>
        <v>0</v>
      </c>
      <c r="H47" s="28">
        <f>SUM(H48:H60)</f>
        <v>0</v>
      </c>
      <c r="I47" s="108">
        <f>SUM(I48:I60)</f>
        <v>0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</row>
    <row r="48" spans="1:254" ht="14.1" customHeight="1" x14ac:dyDescent="0.2">
      <c r="A48" s="109">
        <v>32</v>
      </c>
      <c r="B48" s="73" t="s">
        <v>50</v>
      </c>
      <c r="C48" s="74" t="s">
        <v>24</v>
      </c>
      <c r="D48" s="75">
        <v>650</v>
      </c>
      <c r="E48" s="76">
        <v>0</v>
      </c>
      <c r="F48" s="77">
        <v>0</v>
      </c>
      <c r="G48" s="78">
        <f t="shared" ref="G48:G60" si="21">D48*E48</f>
        <v>0</v>
      </c>
      <c r="H48" s="79">
        <f t="shared" ref="H48:H60" si="22">D48*F48</f>
        <v>0</v>
      </c>
      <c r="I48" s="110">
        <f t="shared" ref="I48:I60" si="23">SUM(D48*E48+D48*F48)</f>
        <v>0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</row>
    <row r="49" spans="1:254" ht="13.7" customHeight="1" x14ac:dyDescent="0.2">
      <c r="A49" s="109">
        <v>33</v>
      </c>
      <c r="B49" s="73" t="s">
        <v>49</v>
      </c>
      <c r="C49" s="74" t="s">
        <v>24</v>
      </c>
      <c r="D49" s="75">
        <v>960</v>
      </c>
      <c r="E49" s="76">
        <v>0</v>
      </c>
      <c r="F49" s="77">
        <v>0</v>
      </c>
      <c r="G49" s="78">
        <f t="shared" si="21"/>
        <v>0</v>
      </c>
      <c r="H49" s="79">
        <f t="shared" si="22"/>
        <v>0</v>
      </c>
      <c r="I49" s="110">
        <f t="shared" si="23"/>
        <v>0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</row>
    <row r="50" spans="1:254" ht="13.7" customHeight="1" x14ac:dyDescent="0.2">
      <c r="A50" s="113">
        <v>34</v>
      </c>
      <c r="B50" s="80" t="s">
        <v>48</v>
      </c>
      <c r="C50" s="81" t="s">
        <v>24</v>
      </c>
      <c r="D50" s="82">
        <v>140</v>
      </c>
      <c r="E50" s="76">
        <v>0</v>
      </c>
      <c r="F50" s="77">
        <v>0</v>
      </c>
      <c r="G50" s="85">
        <f t="shared" si="21"/>
        <v>0</v>
      </c>
      <c r="H50" s="86">
        <f t="shared" si="22"/>
        <v>0</v>
      </c>
      <c r="I50" s="114">
        <f t="shared" si="23"/>
        <v>0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</row>
    <row r="51" spans="1:254" ht="13.7" customHeight="1" x14ac:dyDescent="0.2">
      <c r="A51" s="113">
        <v>35</v>
      </c>
      <c r="B51" s="80" t="s">
        <v>47</v>
      </c>
      <c r="C51" s="81" t="s">
        <v>24</v>
      </c>
      <c r="D51" s="82">
        <v>150</v>
      </c>
      <c r="E51" s="76">
        <v>0</v>
      </c>
      <c r="F51" s="77">
        <v>0</v>
      </c>
      <c r="G51" s="85">
        <f t="shared" si="21"/>
        <v>0</v>
      </c>
      <c r="H51" s="86">
        <f t="shared" si="22"/>
        <v>0</v>
      </c>
      <c r="I51" s="114">
        <f t="shared" si="23"/>
        <v>0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</row>
    <row r="52" spans="1:254" ht="13.7" customHeight="1" x14ac:dyDescent="0.2">
      <c r="A52" s="113">
        <v>36</v>
      </c>
      <c r="B52" s="80" t="s">
        <v>103</v>
      </c>
      <c r="C52" s="81" t="s">
        <v>24</v>
      </c>
      <c r="D52" s="82">
        <v>100</v>
      </c>
      <c r="E52" s="76">
        <v>0</v>
      </c>
      <c r="F52" s="77">
        <v>0</v>
      </c>
      <c r="G52" s="85">
        <f t="shared" ref="G52:G57" si="24">D52*E52</f>
        <v>0</v>
      </c>
      <c r="H52" s="86">
        <f t="shared" ref="H52:H57" si="25">D52*F52</f>
        <v>0</v>
      </c>
      <c r="I52" s="114">
        <f t="shared" ref="I52:I57" si="26">SUM(D52*E52+D52*F52)</f>
        <v>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</row>
    <row r="53" spans="1:254" ht="13.9" customHeight="1" x14ac:dyDescent="0.2">
      <c r="A53" s="113">
        <v>37</v>
      </c>
      <c r="B53" s="80" t="s">
        <v>104</v>
      </c>
      <c r="C53" s="81" t="s">
        <v>24</v>
      </c>
      <c r="D53" s="82">
        <v>90</v>
      </c>
      <c r="E53" s="76">
        <v>0</v>
      </c>
      <c r="F53" s="77">
        <v>0</v>
      </c>
      <c r="G53" s="85">
        <f t="shared" si="24"/>
        <v>0</v>
      </c>
      <c r="H53" s="86">
        <f t="shared" si="25"/>
        <v>0</v>
      </c>
      <c r="I53" s="114">
        <f t="shared" si="26"/>
        <v>0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</row>
    <row r="54" spans="1:254" ht="14.1" customHeight="1" x14ac:dyDescent="0.2">
      <c r="A54" s="113">
        <v>38</v>
      </c>
      <c r="B54" s="80" t="s">
        <v>105</v>
      </c>
      <c r="C54" s="81" t="s">
        <v>24</v>
      </c>
      <c r="D54" s="82">
        <v>30</v>
      </c>
      <c r="E54" s="76">
        <v>0</v>
      </c>
      <c r="F54" s="77">
        <v>0</v>
      </c>
      <c r="G54" s="85">
        <f t="shared" si="24"/>
        <v>0</v>
      </c>
      <c r="H54" s="86">
        <f t="shared" si="25"/>
        <v>0</v>
      </c>
      <c r="I54" s="114">
        <f t="shared" si="26"/>
        <v>0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</row>
    <row r="55" spans="1:254" ht="13.15" customHeight="1" x14ac:dyDescent="0.2">
      <c r="A55" s="113">
        <v>39</v>
      </c>
      <c r="B55" s="80" t="s">
        <v>106</v>
      </c>
      <c r="C55" s="81" t="s">
        <v>24</v>
      </c>
      <c r="D55" s="82">
        <v>25</v>
      </c>
      <c r="E55" s="76">
        <v>0</v>
      </c>
      <c r="F55" s="77">
        <v>0</v>
      </c>
      <c r="G55" s="85">
        <f t="shared" si="24"/>
        <v>0</v>
      </c>
      <c r="H55" s="86">
        <f t="shared" si="25"/>
        <v>0</v>
      </c>
      <c r="I55" s="114">
        <f t="shared" si="26"/>
        <v>0</v>
      </c>
    </row>
    <row r="56" spans="1:254" ht="13.15" customHeight="1" x14ac:dyDescent="0.2">
      <c r="A56" s="113">
        <v>40</v>
      </c>
      <c r="B56" s="80" t="s">
        <v>112</v>
      </c>
      <c r="C56" s="81" t="s">
        <v>24</v>
      </c>
      <c r="D56" s="82">
        <v>27</v>
      </c>
      <c r="E56" s="76">
        <v>0</v>
      </c>
      <c r="F56" s="77">
        <v>0</v>
      </c>
      <c r="G56" s="85">
        <f t="shared" si="24"/>
        <v>0</v>
      </c>
      <c r="H56" s="86">
        <f t="shared" si="25"/>
        <v>0</v>
      </c>
      <c r="I56" s="114">
        <f t="shared" si="26"/>
        <v>0</v>
      </c>
    </row>
    <row r="57" spans="1:254" ht="13.15" customHeight="1" x14ac:dyDescent="0.2">
      <c r="A57" s="113">
        <v>41</v>
      </c>
      <c r="B57" s="80" t="s">
        <v>107</v>
      </c>
      <c r="C57" s="81" t="s">
        <v>24</v>
      </c>
      <c r="D57" s="82">
        <v>25</v>
      </c>
      <c r="E57" s="76">
        <v>0</v>
      </c>
      <c r="F57" s="77">
        <v>0</v>
      </c>
      <c r="G57" s="85">
        <f t="shared" si="24"/>
        <v>0</v>
      </c>
      <c r="H57" s="86">
        <f t="shared" si="25"/>
        <v>0</v>
      </c>
      <c r="I57" s="114">
        <f t="shared" si="26"/>
        <v>0</v>
      </c>
    </row>
    <row r="58" spans="1:254" ht="13.15" customHeight="1" x14ac:dyDescent="0.2">
      <c r="A58" s="113">
        <v>42</v>
      </c>
      <c r="B58" s="80" t="s">
        <v>65</v>
      </c>
      <c r="C58" s="81" t="s">
        <v>24</v>
      </c>
      <c r="D58" s="82">
        <v>150</v>
      </c>
      <c r="E58" s="76">
        <v>0</v>
      </c>
      <c r="F58" s="77">
        <v>0</v>
      </c>
      <c r="G58" s="85">
        <f t="shared" si="21"/>
        <v>0</v>
      </c>
      <c r="H58" s="86">
        <f t="shared" si="22"/>
        <v>0</v>
      </c>
      <c r="I58" s="114">
        <f t="shared" si="23"/>
        <v>0</v>
      </c>
    </row>
    <row r="59" spans="1:254" ht="13.15" customHeight="1" x14ac:dyDescent="0.2">
      <c r="A59" s="113">
        <v>43</v>
      </c>
      <c r="B59" s="80" t="s">
        <v>108</v>
      </c>
      <c r="C59" s="81" t="s">
        <v>24</v>
      </c>
      <c r="D59" s="82">
        <v>15</v>
      </c>
      <c r="E59" s="76">
        <v>0</v>
      </c>
      <c r="F59" s="77">
        <v>0</v>
      </c>
      <c r="G59" s="85">
        <f t="shared" si="21"/>
        <v>0</v>
      </c>
      <c r="H59" s="86">
        <f t="shared" si="22"/>
        <v>0</v>
      </c>
      <c r="I59" s="114">
        <f t="shared" si="23"/>
        <v>0</v>
      </c>
    </row>
    <row r="60" spans="1:254" ht="13.15" customHeight="1" x14ac:dyDescent="0.2">
      <c r="A60" s="111">
        <v>44</v>
      </c>
      <c r="B60" s="29" t="s">
        <v>25</v>
      </c>
      <c r="C60" s="30" t="s">
        <v>18</v>
      </c>
      <c r="D60" s="31">
        <v>1</v>
      </c>
      <c r="E60" s="76">
        <v>0</v>
      </c>
      <c r="F60" s="77">
        <v>0</v>
      </c>
      <c r="G60" s="34">
        <f t="shared" si="21"/>
        <v>0</v>
      </c>
      <c r="H60" s="35">
        <f t="shared" si="22"/>
        <v>0</v>
      </c>
      <c r="I60" s="112">
        <f t="shared" si="23"/>
        <v>0</v>
      </c>
    </row>
    <row r="61" spans="1:254" ht="13.15" customHeight="1" x14ac:dyDescent="0.2">
      <c r="A61" s="107"/>
      <c r="B61" s="24" t="s">
        <v>26</v>
      </c>
      <c r="C61" s="25"/>
      <c r="D61" s="26"/>
      <c r="E61" s="27"/>
      <c r="F61" s="28"/>
      <c r="G61" s="28">
        <f>SUM(G62:G64)</f>
        <v>0</v>
      </c>
      <c r="H61" s="28">
        <f>SUM(H62:H64)</f>
        <v>0</v>
      </c>
      <c r="I61" s="108">
        <f>SUM(I62:I64)</f>
        <v>0</v>
      </c>
    </row>
    <row r="62" spans="1:254" ht="13.15" customHeight="1" x14ac:dyDescent="0.2">
      <c r="A62" s="113">
        <v>45</v>
      </c>
      <c r="B62" s="80" t="s">
        <v>114</v>
      </c>
      <c r="C62" s="81" t="s">
        <v>18</v>
      </c>
      <c r="D62" s="82">
        <v>2</v>
      </c>
      <c r="E62" s="76">
        <v>0</v>
      </c>
      <c r="F62" s="77">
        <v>0</v>
      </c>
      <c r="G62" s="85">
        <f t="shared" ref="G62" si="27">D62*E62</f>
        <v>0</v>
      </c>
      <c r="H62" s="86">
        <f t="shared" ref="H62" si="28">D62*F62</f>
        <v>0</v>
      </c>
      <c r="I62" s="114">
        <f t="shared" ref="I62" si="29">SUM(D62*E62+D62*F62)</f>
        <v>0</v>
      </c>
    </row>
    <row r="63" spans="1:254" ht="13.15" customHeight="1" x14ac:dyDescent="0.2">
      <c r="A63" s="113">
        <v>46</v>
      </c>
      <c r="B63" s="80" t="s">
        <v>111</v>
      </c>
      <c r="C63" s="81" t="s">
        <v>18</v>
      </c>
      <c r="D63" s="82">
        <v>2</v>
      </c>
      <c r="E63" s="76">
        <v>0</v>
      </c>
      <c r="F63" s="77">
        <v>0</v>
      </c>
      <c r="G63" s="85">
        <f t="shared" ref="G63" si="30">D63*E63</f>
        <v>0</v>
      </c>
      <c r="H63" s="86">
        <f t="shared" ref="H63" si="31">D63*F63</f>
        <v>0</v>
      </c>
      <c r="I63" s="114">
        <f t="shared" ref="I63" si="32">SUM(D63*E63+D63*F63)</f>
        <v>0</v>
      </c>
    </row>
    <row r="64" spans="1:254" ht="13.15" customHeight="1" x14ac:dyDescent="0.2">
      <c r="A64" s="111">
        <v>47</v>
      </c>
      <c r="B64" s="29" t="s">
        <v>27</v>
      </c>
      <c r="C64" s="30" t="s">
        <v>18</v>
      </c>
      <c r="D64" s="31">
        <v>400</v>
      </c>
      <c r="E64" s="76">
        <v>0</v>
      </c>
      <c r="F64" s="77">
        <v>0</v>
      </c>
      <c r="G64" s="34">
        <f>D64*E64</f>
        <v>0</v>
      </c>
      <c r="H64" s="35">
        <f>D64*F64</f>
        <v>0</v>
      </c>
      <c r="I64" s="112">
        <f>SUM(D64*E64+D64*F64)</f>
        <v>0</v>
      </c>
    </row>
    <row r="65" spans="1:9" ht="13.15" customHeight="1" x14ac:dyDescent="0.2">
      <c r="A65" s="107"/>
      <c r="B65" s="24" t="s">
        <v>79</v>
      </c>
      <c r="C65" s="25"/>
      <c r="D65" s="26"/>
      <c r="E65" s="27"/>
      <c r="F65" s="28"/>
      <c r="G65" s="28">
        <f>SUM(G66:G70)</f>
        <v>0</v>
      </c>
      <c r="H65" s="28">
        <f>SUM(H66:H70)</f>
        <v>0</v>
      </c>
      <c r="I65" s="108">
        <f>SUM(I66:I70)</f>
        <v>0</v>
      </c>
    </row>
    <row r="66" spans="1:9" ht="13.15" customHeight="1" x14ac:dyDescent="0.2">
      <c r="A66" s="109">
        <v>48</v>
      </c>
      <c r="B66" s="73" t="s">
        <v>62</v>
      </c>
      <c r="C66" s="74" t="s">
        <v>24</v>
      </c>
      <c r="D66" s="75">
        <v>200</v>
      </c>
      <c r="E66" s="76">
        <v>0</v>
      </c>
      <c r="F66" s="77">
        <v>0</v>
      </c>
      <c r="G66" s="78">
        <f>D66*E66</f>
        <v>0</v>
      </c>
      <c r="H66" s="79">
        <f>D66*F66</f>
        <v>0</v>
      </c>
      <c r="I66" s="110">
        <f>SUM(D66*E66+D66*F66)</f>
        <v>0</v>
      </c>
    </row>
    <row r="67" spans="1:9" ht="13.15" customHeight="1" x14ac:dyDescent="0.2">
      <c r="A67" s="109">
        <v>49</v>
      </c>
      <c r="B67" s="73" t="s">
        <v>78</v>
      </c>
      <c r="C67" s="74" t="s">
        <v>24</v>
      </c>
      <c r="D67" s="75">
        <v>15</v>
      </c>
      <c r="E67" s="76">
        <v>0</v>
      </c>
      <c r="F67" s="77">
        <v>0</v>
      </c>
      <c r="G67" s="78">
        <f>D67*E67</f>
        <v>0</v>
      </c>
      <c r="H67" s="79">
        <f>D67*F67</f>
        <v>0</v>
      </c>
      <c r="I67" s="110">
        <f>SUM(D67*E67+D67*F67)</f>
        <v>0</v>
      </c>
    </row>
    <row r="68" spans="1:9" ht="13.15" customHeight="1" x14ac:dyDescent="0.2">
      <c r="A68" s="113">
        <v>50</v>
      </c>
      <c r="B68" s="73" t="s">
        <v>115</v>
      </c>
      <c r="C68" s="74" t="s">
        <v>18</v>
      </c>
      <c r="D68" s="75">
        <v>1</v>
      </c>
      <c r="E68" s="76">
        <v>0</v>
      </c>
      <c r="F68" s="77">
        <v>0</v>
      </c>
      <c r="G68" s="78">
        <f>D68*E68</f>
        <v>0</v>
      </c>
      <c r="H68" s="79">
        <f>D68*F68</f>
        <v>0</v>
      </c>
      <c r="I68" s="110">
        <f>SUM(D68*E68+D68*F68)</f>
        <v>0</v>
      </c>
    </row>
    <row r="69" spans="1:9" ht="13.15" customHeight="1" x14ac:dyDescent="0.2">
      <c r="A69" s="113">
        <v>51</v>
      </c>
      <c r="B69" s="73" t="s">
        <v>80</v>
      </c>
      <c r="C69" s="74" t="s">
        <v>24</v>
      </c>
      <c r="D69" s="75">
        <v>25</v>
      </c>
      <c r="E69" s="76">
        <v>0</v>
      </c>
      <c r="F69" s="77">
        <v>0</v>
      </c>
      <c r="G69" s="78">
        <f>D69*E69</f>
        <v>0</v>
      </c>
      <c r="H69" s="79">
        <f>D69*F69</f>
        <v>0</v>
      </c>
      <c r="I69" s="110">
        <f>SUM(D69*E69+D69*F69)</f>
        <v>0</v>
      </c>
    </row>
    <row r="70" spans="1:9" ht="13.15" customHeight="1" x14ac:dyDescent="0.2">
      <c r="A70" s="111">
        <v>52</v>
      </c>
      <c r="B70" s="29" t="s">
        <v>28</v>
      </c>
      <c r="C70" s="30" t="s">
        <v>18</v>
      </c>
      <c r="D70" s="31">
        <v>1</v>
      </c>
      <c r="E70" s="76">
        <v>0</v>
      </c>
      <c r="F70" s="77">
        <v>0</v>
      </c>
      <c r="G70" s="34">
        <f>D70*E70</f>
        <v>0</v>
      </c>
      <c r="H70" s="35">
        <f>D70*F70</f>
        <v>0</v>
      </c>
      <c r="I70" s="112">
        <f>SUM(D70*E70+D70*F70)</f>
        <v>0</v>
      </c>
    </row>
    <row r="71" spans="1:9" ht="13.15" customHeight="1" x14ac:dyDescent="0.2">
      <c r="A71" s="107"/>
      <c r="B71" s="24" t="s">
        <v>51</v>
      </c>
      <c r="C71" s="25"/>
      <c r="D71" s="26"/>
      <c r="E71" s="27"/>
      <c r="F71" s="28"/>
      <c r="G71" s="28">
        <f>SUM(G72:G77)</f>
        <v>0</v>
      </c>
      <c r="H71" s="28">
        <f>SUM(H72:H77)</f>
        <v>0</v>
      </c>
      <c r="I71" s="108">
        <f>SUM(I72:I77)</f>
        <v>0</v>
      </c>
    </row>
    <row r="72" spans="1:9" ht="13.15" customHeight="1" x14ac:dyDescent="0.2">
      <c r="A72" s="109">
        <v>53</v>
      </c>
      <c r="B72" s="73" t="s">
        <v>52</v>
      </c>
      <c r="C72" s="74" t="s">
        <v>24</v>
      </c>
      <c r="D72" s="75">
        <v>560</v>
      </c>
      <c r="E72" s="76">
        <v>0</v>
      </c>
      <c r="F72" s="77">
        <v>0</v>
      </c>
      <c r="G72" s="78">
        <f t="shared" ref="G72:G77" si="33">D72*E72</f>
        <v>0</v>
      </c>
      <c r="H72" s="79">
        <f t="shared" ref="H72:H77" si="34">D72*F72</f>
        <v>0</v>
      </c>
      <c r="I72" s="110">
        <f t="shared" ref="I72:I77" si="35">SUM(D72*E72+D72*F72)</f>
        <v>0</v>
      </c>
    </row>
    <row r="73" spans="1:9" ht="13.15" customHeight="1" x14ac:dyDescent="0.2">
      <c r="A73" s="109">
        <v>54</v>
      </c>
      <c r="B73" s="73" t="s">
        <v>53</v>
      </c>
      <c r="C73" s="74" t="s">
        <v>24</v>
      </c>
      <c r="D73" s="75">
        <v>560</v>
      </c>
      <c r="E73" s="76">
        <v>0</v>
      </c>
      <c r="F73" s="77">
        <v>0</v>
      </c>
      <c r="G73" s="78">
        <f t="shared" si="33"/>
        <v>0</v>
      </c>
      <c r="H73" s="79">
        <f t="shared" si="34"/>
        <v>0</v>
      </c>
      <c r="I73" s="110">
        <f t="shared" si="35"/>
        <v>0</v>
      </c>
    </row>
    <row r="74" spans="1:9" ht="13.15" customHeight="1" x14ac:dyDescent="0.2">
      <c r="A74" s="113">
        <v>55</v>
      </c>
      <c r="B74" s="80" t="s">
        <v>54</v>
      </c>
      <c r="C74" s="81" t="s">
        <v>24</v>
      </c>
      <c r="D74" s="82">
        <v>36</v>
      </c>
      <c r="E74" s="76">
        <v>0</v>
      </c>
      <c r="F74" s="77">
        <v>0</v>
      </c>
      <c r="G74" s="85">
        <f t="shared" si="33"/>
        <v>0</v>
      </c>
      <c r="H74" s="86">
        <f t="shared" si="34"/>
        <v>0</v>
      </c>
      <c r="I74" s="114">
        <f t="shared" si="35"/>
        <v>0</v>
      </c>
    </row>
    <row r="75" spans="1:9" ht="13.15" customHeight="1" x14ac:dyDescent="0.2">
      <c r="A75" s="113">
        <v>56</v>
      </c>
      <c r="B75" s="80" t="s">
        <v>55</v>
      </c>
      <c r="C75" s="81" t="s">
        <v>24</v>
      </c>
      <c r="D75" s="82">
        <v>36</v>
      </c>
      <c r="E75" s="76">
        <v>0</v>
      </c>
      <c r="F75" s="77">
        <v>0</v>
      </c>
      <c r="G75" s="85">
        <f t="shared" si="33"/>
        <v>0</v>
      </c>
      <c r="H75" s="86">
        <f t="shared" si="34"/>
        <v>0</v>
      </c>
      <c r="I75" s="114">
        <f t="shared" si="35"/>
        <v>0</v>
      </c>
    </row>
    <row r="76" spans="1:9" ht="13.15" customHeight="1" x14ac:dyDescent="0.2">
      <c r="A76" s="113">
        <v>57</v>
      </c>
      <c r="B76" s="80" t="s">
        <v>56</v>
      </c>
      <c r="C76" s="81" t="s">
        <v>18</v>
      </c>
      <c r="D76" s="82">
        <v>132</v>
      </c>
      <c r="E76" s="76">
        <v>0</v>
      </c>
      <c r="F76" s="77">
        <v>0</v>
      </c>
      <c r="G76" s="85">
        <f t="shared" si="33"/>
        <v>0</v>
      </c>
      <c r="H76" s="86">
        <f t="shared" si="34"/>
        <v>0</v>
      </c>
      <c r="I76" s="114">
        <f t="shared" si="35"/>
        <v>0</v>
      </c>
    </row>
    <row r="77" spans="1:9" ht="13.15" customHeight="1" x14ac:dyDescent="0.2">
      <c r="A77" s="113">
        <v>58</v>
      </c>
      <c r="B77" s="80" t="s">
        <v>57</v>
      </c>
      <c r="C77" s="81" t="s">
        <v>18</v>
      </c>
      <c r="D77" s="82">
        <v>15</v>
      </c>
      <c r="E77" s="76">
        <v>0</v>
      </c>
      <c r="F77" s="77">
        <v>0</v>
      </c>
      <c r="G77" s="85">
        <f t="shared" si="33"/>
        <v>0</v>
      </c>
      <c r="H77" s="86">
        <f t="shared" si="34"/>
        <v>0</v>
      </c>
      <c r="I77" s="114">
        <f t="shared" si="35"/>
        <v>0</v>
      </c>
    </row>
    <row r="78" spans="1:9" ht="13.15" customHeight="1" x14ac:dyDescent="0.2">
      <c r="A78" s="107"/>
      <c r="B78" s="24" t="s">
        <v>71</v>
      </c>
      <c r="C78" s="25"/>
      <c r="D78" s="26"/>
      <c r="E78" s="27"/>
      <c r="F78" s="28"/>
      <c r="G78" s="28">
        <f>SUM(G79:G83)</f>
        <v>0</v>
      </c>
      <c r="H78" s="28">
        <f>SUM(H79:H83)</f>
        <v>0</v>
      </c>
      <c r="I78" s="108">
        <f>SUM(I79:I83)</f>
        <v>0</v>
      </c>
    </row>
    <row r="79" spans="1:9" ht="13.15" customHeight="1" x14ac:dyDescent="0.2">
      <c r="A79" s="109">
        <v>59</v>
      </c>
      <c r="B79" s="73" t="s">
        <v>69</v>
      </c>
      <c r="C79" s="74" t="s">
        <v>24</v>
      </c>
      <c r="D79" s="75">
        <v>45</v>
      </c>
      <c r="E79" s="76">
        <v>0</v>
      </c>
      <c r="F79" s="77">
        <v>0</v>
      </c>
      <c r="G79" s="78">
        <f>D79*E79</f>
        <v>0</v>
      </c>
      <c r="H79" s="79">
        <f>D79*F79</f>
        <v>0</v>
      </c>
      <c r="I79" s="110">
        <f>SUM(D79*E79+D79*F79)</f>
        <v>0</v>
      </c>
    </row>
    <row r="80" spans="1:9" ht="13.15" customHeight="1" x14ac:dyDescent="0.2">
      <c r="A80" s="109">
        <v>60</v>
      </c>
      <c r="B80" s="73" t="s">
        <v>70</v>
      </c>
      <c r="C80" s="74" t="s">
        <v>24</v>
      </c>
      <c r="D80" s="75">
        <v>45</v>
      </c>
      <c r="E80" s="76">
        <v>0</v>
      </c>
      <c r="F80" s="77">
        <v>0</v>
      </c>
      <c r="G80" s="78">
        <f>D80*E80</f>
        <v>0</v>
      </c>
      <c r="H80" s="79">
        <f>D80*F80</f>
        <v>0</v>
      </c>
      <c r="I80" s="110">
        <f>SUM(D80*E80+D80*F80)</f>
        <v>0</v>
      </c>
    </row>
    <row r="81" spans="1:9" ht="13.15" customHeight="1" x14ac:dyDescent="0.2">
      <c r="A81" s="109">
        <v>61</v>
      </c>
      <c r="B81" s="73" t="s">
        <v>72</v>
      </c>
      <c r="C81" s="74" t="s">
        <v>24</v>
      </c>
      <c r="D81" s="75">
        <v>45</v>
      </c>
      <c r="E81" s="76">
        <v>0</v>
      </c>
      <c r="F81" s="77">
        <v>0</v>
      </c>
      <c r="G81" s="78">
        <f>D81*E81</f>
        <v>0</v>
      </c>
      <c r="H81" s="79">
        <f>D81*F81</f>
        <v>0</v>
      </c>
      <c r="I81" s="110">
        <f>SUM(D81*E81+D81*F81)</f>
        <v>0</v>
      </c>
    </row>
    <row r="82" spans="1:9" ht="13.15" customHeight="1" x14ac:dyDescent="0.2">
      <c r="A82" s="109">
        <v>62</v>
      </c>
      <c r="B82" s="73" t="s">
        <v>73</v>
      </c>
      <c r="C82" s="74" t="s">
        <v>24</v>
      </c>
      <c r="D82" s="75">
        <v>45</v>
      </c>
      <c r="E82" s="76">
        <v>0</v>
      </c>
      <c r="F82" s="77">
        <v>0</v>
      </c>
      <c r="G82" s="78">
        <f>D82*E82</f>
        <v>0</v>
      </c>
      <c r="H82" s="79">
        <f>D82*F82</f>
        <v>0</v>
      </c>
      <c r="I82" s="110">
        <f>SUM(D82*E82+D82*F82)</f>
        <v>0</v>
      </c>
    </row>
    <row r="83" spans="1:9" ht="13.15" customHeight="1" x14ac:dyDescent="0.2">
      <c r="A83" s="109">
        <v>63</v>
      </c>
      <c r="B83" s="73" t="s">
        <v>74</v>
      </c>
      <c r="C83" s="74" t="s">
        <v>24</v>
      </c>
      <c r="D83" s="75">
        <v>45</v>
      </c>
      <c r="E83" s="76">
        <v>0</v>
      </c>
      <c r="F83" s="77">
        <v>0</v>
      </c>
      <c r="G83" s="78">
        <f>D83*E83</f>
        <v>0</v>
      </c>
      <c r="H83" s="79">
        <f>D83*F83</f>
        <v>0</v>
      </c>
      <c r="I83" s="110">
        <f>SUM(D83*E83+D83*F83)</f>
        <v>0</v>
      </c>
    </row>
    <row r="84" spans="1:9" ht="13.15" customHeight="1" x14ac:dyDescent="0.2">
      <c r="A84" s="107"/>
      <c r="B84" s="24" t="s">
        <v>29</v>
      </c>
      <c r="C84" s="25"/>
      <c r="D84" s="26"/>
      <c r="E84" s="27"/>
      <c r="F84" s="28"/>
      <c r="G84" s="28">
        <f>SUM(G85:G85)</f>
        <v>0</v>
      </c>
      <c r="H84" s="28">
        <f>SUM(H85:H85)</f>
        <v>0</v>
      </c>
      <c r="I84" s="108">
        <f>SUM(I85:I85)</f>
        <v>0</v>
      </c>
    </row>
    <row r="85" spans="1:9" ht="13.15" customHeight="1" x14ac:dyDescent="0.2">
      <c r="A85" s="109">
        <v>64</v>
      </c>
      <c r="B85" s="73" t="s">
        <v>31</v>
      </c>
      <c r="C85" s="74" t="s">
        <v>30</v>
      </c>
      <c r="D85" s="75">
        <v>1.5</v>
      </c>
      <c r="E85" s="76">
        <v>0</v>
      </c>
      <c r="F85" s="77">
        <v>0</v>
      </c>
      <c r="G85" s="78">
        <f>D85*E85</f>
        <v>0</v>
      </c>
      <c r="H85" s="79">
        <f>D85*F85</f>
        <v>0</v>
      </c>
      <c r="I85" s="110">
        <f>SUM(D85*E85+D85*F85)</f>
        <v>0</v>
      </c>
    </row>
    <row r="86" spans="1:9" ht="13.15" customHeight="1" x14ac:dyDescent="0.2">
      <c r="A86" s="115"/>
      <c r="B86" s="36" t="s">
        <v>1</v>
      </c>
      <c r="C86" s="37"/>
      <c r="D86" s="38"/>
      <c r="E86" s="38"/>
      <c r="F86" s="39"/>
      <c r="G86" s="40">
        <f>G84+G71+G65+G61+G47+G18+G13+G78+G41</f>
        <v>0</v>
      </c>
      <c r="H86" s="40">
        <f>H84+H71+H65+H61+H47+H18+H13+H78+H41</f>
        <v>0</v>
      </c>
      <c r="I86" s="116">
        <f>I84+I71+I65+I61+I47+I18+I13+I78+I41</f>
        <v>0</v>
      </c>
    </row>
    <row r="87" spans="1:9" ht="13.15" customHeight="1" x14ac:dyDescent="0.2">
      <c r="A87" s="109">
        <v>65</v>
      </c>
      <c r="B87" s="73" t="s">
        <v>32</v>
      </c>
      <c r="C87" s="74" t="s">
        <v>0</v>
      </c>
      <c r="D87" s="75">
        <v>3</v>
      </c>
      <c r="E87" s="76">
        <v>0</v>
      </c>
      <c r="F87" s="77">
        <v>0</v>
      </c>
      <c r="G87" s="78">
        <f>E87*D87</f>
        <v>0</v>
      </c>
      <c r="H87" s="79">
        <f t="shared" ref="H87:H92" si="36">F87</f>
        <v>0</v>
      </c>
      <c r="I87" s="110">
        <f t="shared" ref="I87:I92" si="37">SUM(D87*E87+D87*F87)</f>
        <v>0</v>
      </c>
    </row>
    <row r="88" spans="1:9" ht="13.15" customHeight="1" x14ac:dyDescent="0.2">
      <c r="A88" s="109">
        <v>66</v>
      </c>
      <c r="B88" s="73" t="s">
        <v>81</v>
      </c>
      <c r="C88" s="74" t="s">
        <v>82</v>
      </c>
      <c r="D88" s="75">
        <v>120</v>
      </c>
      <c r="E88" s="76">
        <v>0</v>
      </c>
      <c r="F88" s="77">
        <v>0</v>
      </c>
      <c r="G88" s="78">
        <f>E88*D88</f>
        <v>0</v>
      </c>
      <c r="H88" s="79">
        <f t="shared" si="36"/>
        <v>0</v>
      </c>
      <c r="I88" s="110">
        <f t="shared" si="37"/>
        <v>0</v>
      </c>
    </row>
    <row r="89" spans="1:9" ht="13.15" customHeight="1" x14ac:dyDescent="0.2">
      <c r="A89" s="109">
        <v>67</v>
      </c>
      <c r="B89" s="73" t="s">
        <v>116</v>
      </c>
      <c r="C89" s="74" t="s">
        <v>82</v>
      </c>
      <c r="D89" s="75">
        <v>167</v>
      </c>
      <c r="E89" s="76">
        <v>0</v>
      </c>
      <c r="F89" s="77">
        <v>0</v>
      </c>
      <c r="G89" s="78">
        <f>E89*D89</f>
        <v>0</v>
      </c>
      <c r="H89" s="79">
        <f t="shared" si="36"/>
        <v>0</v>
      </c>
      <c r="I89" s="110">
        <f t="shared" si="37"/>
        <v>0</v>
      </c>
    </row>
    <row r="90" spans="1:9" ht="13.15" customHeight="1" x14ac:dyDescent="0.2">
      <c r="A90" s="109">
        <v>68</v>
      </c>
      <c r="B90" s="73" t="s">
        <v>83</v>
      </c>
      <c r="C90" s="74" t="s">
        <v>82</v>
      </c>
      <c r="D90" s="75">
        <v>25</v>
      </c>
      <c r="E90" s="76">
        <v>0</v>
      </c>
      <c r="F90" s="77">
        <v>0</v>
      </c>
      <c r="G90" s="78">
        <f>E90*D90</f>
        <v>0</v>
      </c>
      <c r="H90" s="79">
        <f t="shared" si="36"/>
        <v>0</v>
      </c>
      <c r="I90" s="110">
        <f t="shared" si="37"/>
        <v>0</v>
      </c>
    </row>
    <row r="91" spans="1:9" ht="13.15" customHeight="1" x14ac:dyDescent="0.2">
      <c r="A91" s="109">
        <v>69</v>
      </c>
      <c r="B91" s="73" t="s">
        <v>117</v>
      </c>
      <c r="C91" s="74" t="s">
        <v>0</v>
      </c>
      <c r="D91" s="75">
        <v>6</v>
      </c>
      <c r="E91" s="76">
        <v>0</v>
      </c>
      <c r="F91" s="77">
        <v>0</v>
      </c>
      <c r="G91" s="78">
        <f>D91*E91</f>
        <v>0</v>
      </c>
      <c r="H91" s="79">
        <f t="shared" si="36"/>
        <v>0</v>
      </c>
      <c r="I91" s="110">
        <f t="shared" si="37"/>
        <v>0</v>
      </c>
    </row>
    <row r="92" spans="1:9" ht="13.15" customHeight="1" x14ac:dyDescent="0.2">
      <c r="A92" s="109">
        <v>70</v>
      </c>
      <c r="B92" s="73" t="s">
        <v>33</v>
      </c>
      <c r="C92" s="74" t="s">
        <v>0</v>
      </c>
      <c r="D92" s="75">
        <v>2</v>
      </c>
      <c r="E92" s="76">
        <v>0</v>
      </c>
      <c r="F92" s="77">
        <v>0</v>
      </c>
      <c r="G92" s="78">
        <f>D92*E92</f>
        <v>0</v>
      </c>
      <c r="H92" s="79">
        <f t="shared" si="36"/>
        <v>0</v>
      </c>
      <c r="I92" s="110">
        <f t="shared" si="37"/>
        <v>0</v>
      </c>
    </row>
    <row r="93" spans="1:9" ht="13.15" customHeight="1" x14ac:dyDescent="0.2">
      <c r="A93" s="117">
        <v>71</v>
      </c>
      <c r="B93" s="73" t="s">
        <v>34</v>
      </c>
      <c r="C93" s="74" t="s">
        <v>63</v>
      </c>
      <c r="D93" s="75">
        <v>42</v>
      </c>
      <c r="E93" s="76">
        <v>0</v>
      </c>
      <c r="F93" s="77">
        <v>0</v>
      </c>
      <c r="G93" s="78">
        <f t="shared" ref="G93:G94" si="38">D93*E93</f>
        <v>0</v>
      </c>
      <c r="H93" s="79">
        <v>0</v>
      </c>
      <c r="I93" s="110">
        <f t="shared" ref="I93:I94" si="39">SUM(D93*E93+D93*F93)</f>
        <v>0</v>
      </c>
    </row>
    <row r="94" spans="1:9" ht="13.15" customHeight="1" x14ac:dyDescent="0.2">
      <c r="A94" s="118">
        <v>72</v>
      </c>
      <c r="B94" s="29" t="s">
        <v>35</v>
      </c>
      <c r="C94" s="30" t="s">
        <v>63</v>
      </c>
      <c r="D94" s="31">
        <v>25</v>
      </c>
      <c r="E94" s="76">
        <v>0</v>
      </c>
      <c r="F94" s="77">
        <v>0</v>
      </c>
      <c r="G94" s="34">
        <f t="shared" si="38"/>
        <v>0</v>
      </c>
      <c r="H94" s="35">
        <v>0</v>
      </c>
      <c r="I94" s="112">
        <f t="shared" si="39"/>
        <v>0</v>
      </c>
    </row>
    <row r="95" spans="1:9" ht="13.15" customHeight="1" thickBot="1" x14ac:dyDescent="0.25">
      <c r="A95" s="119"/>
      <c r="B95" s="41"/>
      <c r="C95" s="42"/>
      <c r="D95" s="43"/>
      <c r="E95" s="43"/>
      <c r="F95" s="44"/>
      <c r="G95" s="45">
        <f>G86</f>
        <v>0</v>
      </c>
      <c r="H95" s="45">
        <f>H86</f>
        <v>0</v>
      </c>
      <c r="I95" s="120">
        <f>SUM(I87:I94)</f>
        <v>0</v>
      </c>
    </row>
    <row r="96" spans="1:9" ht="13.15" customHeight="1" x14ac:dyDescent="0.2">
      <c r="A96" s="121"/>
      <c r="B96" s="46" t="s">
        <v>36</v>
      </c>
      <c r="C96" s="47"/>
      <c r="D96" s="48"/>
      <c r="E96" s="48"/>
      <c r="F96" s="49"/>
      <c r="G96" s="50"/>
      <c r="H96" s="51"/>
      <c r="I96" s="122">
        <f>G95</f>
        <v>0</v>
      </c>
    </row>
    <row r="97" spans="1:9" ht="13.15" customHeight="1" x14ac:dyDescent="0.2">
      <c r="A97" s="123"/>
      <c r="B97" s="52" t="s">
        <v>37</v>
      </c>
      <c r="C97" s="53"/>
      <c r="D97" s="54"/>
      <c r="E97" s="54"/>
      <c r="F97" s="55"/>
      <c r="G97" s="56"/>
      <c r="H97" s="57"/>
      <c r="I97" s="124">
        <f>H95</f>
        <v>0</v>
      </c>
    </row>
    <row r="98" spans="1:9" ht="13.15" customHeight="1" x14ac:dyDescent="0.2">
      <c r="A98" s="123"/>
      <c r="B98" s="58" t="s">
        <v>2</v>
      </c>
      <c r="C98" s="59"/>
      <c r="D98" s="60"/>
      <c r="E98" s="60"/>
      <c r="F98" s="61"/>
      <c r="G98" s="62"/>
      <c r="H98" s="63"/>
      <c r="I98" s="125">
        <f>I95</f>
        <v>0</v>
      </c>
    </row>
    <row r="99" spans="1:9" ht="13.15" customHeight="1" x14ac:dyDescent="0.2">
      <c r="A99" s="123"/>
      <c r="B99" s="64" t="s">
        <v>38</v>
      </c>
      <c r="C99" s="65"/>
      <c r="D99" s="66"/>
      <c r="E99" s="66"/>
      <c r="F99" s="67"/>
      <c r="G99" s="67"/>
      <c r="H99" s="67"/>
      <c r="I99" s="126">
        <f>I96+I97+I98</f>
        <v>0</v>
      </c>
    </row>
    <row r="100" spans="1:9" ht="13.15" customHeight="1" x14ac:dyDescent="0.2">
      <c r="A100" s="123"/>
      <c r="B100" s="68" t="s">
        <v>39</v>
      </c>
      <c r="C100" s="21"/>
      <c r="D100" s="22"/>
      <c r="E100" s="22"/>
      <c r="F100" s="23"/>
      <c r="G100" s="23"/>
      <c r="H100" s="23"/>
      <c r="I100" s="106">
        <f>I99*0.2</f>
        <v>0</v>
      </c>
    </row>
    <row r="101" spans="1:9" ht="12.75" customHeight="1" thickBot="1" x14ac:dyDescent="0.25">
      <c r="A101" s="127"/>
      <c r="B101" s="69" t="s">
        <v>40</v>
      </c>
      <c r="C101" s="70"/>
      <c r="D101" s="71"/>
      <c r="E101" s="71"/>
      <c r="F101" s="72"/>
      <c r="G101" s="72"/>
      <c r="H101" s="72"/>
      <c r="I101" s="128">
        <f>I99+I100</f>
        <v>0</v>
      </c>
    </row>
    <row r="102" spans="1:9" ht="13.15" customHeight="1" thickBot="1" x14ac:dyDescent="0.25">
      <c r="A102" s="133" t="s">
        <v>119</v>
      </c>
      <c r="B102" s="134"/>
      <c r="C102" s="134"/>
      <c r="D102" s="134"/>
      <c r="E102" s="134"/>
      <c r="F102" s="134"/>
      <c r="G102" s="134"/>
      <c r="H102" s="134"/>
      <c r="I102" s="135"/>
    </row>
  </sheetData>
  <mergeCells count="2">
    <mergeCell ref="A5:D5"/>
    <mergeCell ref="A102:I102"/>
  </mergeCells>
  <pageMargins left="0.23622000000000001" right="0.23622000000000001" top="0.748031" bottom="0.748031" header="0.31496099999999999" footer="0.31496099999999999"/>
  <pageSetup paperSize="9" fitToHeight="0" orientation="landscape" r:id="rId1"/>
  <headerFooter>
    <oddFooter>&amp;C&amp;"Arial,Regular"&amp;10&amp;K000000&amp;"Arial CE,Regular"&amp;7&amp;P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D79B-B007-4444-B45C-9D2DC76E0505}">
  <sheetPr>
    <pageSetUpPr fitToPage="1"/>
  </sheetPr>
  <dimension ref="A1:IT102"/>
  <sheetViews>
    <sheetView topLeftCell="A46" workbookViewId="0">
      <selection activeCell="A102" sqref="A102:I102"/>
    </sheetView>
  </sheetViews>
  <sheetFormatPr defaultColWidth="9.140625" defaultRowHeight="12.75" x14ac:dyDescent="0.2"/>
  <cols>
    <col min="1" max="1" width="6.42578125" style="2" customWidth="1"/>
    <col min="2" max="2" width="58" style="2" customWidth="1"/>
    <col min="3" max="3" width="4.7109375" style="2" customWidth="1"/>
    <col min="4" max="5" width="12.28515625" style="2" customWidth="1"/>
    <col min="6" max="6" width="9.85546875" style="2" customWidth="1"/>
    <col min="7" max="9" width="13.28515625" style="2" customWidth="1"/>
    <col min="10" max="254" width="9.28515625" style="2" customWidth="1"/>
  </cols>
  <sheetData>
    <row r="1" spans="1:254" ht="24.75" customHeight="1" x14ac:dyDescent="0.2">
      <c r="A1" s="130" t="s">
        <v>118</v>
      </c>
      <c r="B1" s="89"/>
      <c r="C1" s="89"/>
      <c r="D1" s="89"/>
      <c r="E1" s="89"/>
      <c r="F1" s="89"/>
      <c r="G1" s="89"/>
      <c r="H1" s="89"/>
      <c r="I1" s="90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ht="12.75" customHeight="1" x14ac:dyDescent="0.2">
      <c r="A2" s="91" t="s">
        <v>76</v>
      </c>
      <c r="B2" s="3" t="s">
        <v>84</v>
      </c>
      <c r="C2" s="1"/>
      <c r="D2" s="1"/>
      <c r="E2" s="1"/>
      <c r="F2" s="3" t="s">
        <v>3</v>
      </c>
      <c r="G2" s="4"/>
      <c r="H2" s="4"/>
      <c r="I2" s="9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</row>
    <row r="3" spans="1:254" ht="27" customHeight="1" x14ac:dyDescent="0.2">
      <c r="A3" s="91" t="s">
        <v>61</v>
      </c>
      <c r="B3" s="129" t="s">
        <v>85</v>
      </c>
      <c r="C3" s="1"/>
      <c r="D3" s="1"/>
      <c r="E3" s="1"/>
      <c r="F3" s="3" t="s">
        <v>4</v>
      </c>
      <c r="G3" s="4"/>
      <c r="H3" s="4"/>
      <c r="I3" s="92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2.75" customHeight="1" x14ac:dyDescent="0.2">
      <c r="A4" s="93" t="s">
        <v>5</v>
      </c>
      <c r="B4" s="1"/>
      <c r="C4" s="1"/>
      <c r="D4" s="1"/>
      <c r="E4" s="1"/>
      <c r="F4" s="1"/>
      <c r="G4" s="4"/>
      <c r="H4" s="4"/>
      <c r="I4" s="92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2.75" customHeight="1" x14ac:dyDescent="0.2">
      <c r="A5" s="131" t="s">
        <v>41</v>
      </c>
      <c r="B5" s="132"/>
      <c r="C5" s="132"/>
      <c r="D5" s="132"/>
      <c r="E5" s="1"/>
      <c r="F5" s="3" t="s">
        <v>43</v>
      </c>
      <c r="G5" s="4"/>
      <c r="H5" s="4"/>
      <c r="I5" s="92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2.75" customHeight="1" x14ac:dyDescent="0.2">
      <c r="A6" s="94" t="s">
        <v>42</v>
      </c>
      <c r="B6" s="1"/>
      <c r="C6" s="1"/>
      <c r="D6" s="1"/>
      <c r="E6" s="1"/>
      <c r="F6" s="3" t="s">
        <v>86</v>
      </c>
      <c r="G6" s="4"/>
      <c r="H6" s="4"/>
      <c r="I6" s="92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9" customHeight="1" x14ac:dyDescent="0.2">
      <c r="A7" s="95"/>
      <c r="B7" s="5"/>
      <c r="C7" s="5"/>
      <c r="D7" s="5"/>
      <c r="E7" s="5"/>
      <c r="F7" s="5"/>
      <c r="G7" s="6"/>
      <c r="H7" s="6"/>
      <c r="I7" s="96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8.75" customHeight="1" x14ac:dyDescent="0.2">
      <c r="A8" s="97" t="s">
        <v>6</v>
      </c>
      <c r="B8" s="7" t="s">
        <v>7</v>
      </c>
      <c r="C8" s="7" t="s">
        <v>8</v>
      </c>
      <c r="D8" s="7" t="s">
        <v>9</v>
      </c>
      <c r="E8" s="8" t="s">
        <v>10</v>
      </c>
      <c r="F8" s="9" t="s">
        <v>11</v>
      </c>
      <c r="G8" s="8" t="s">
        <v>12</v>
      </c>
      <c r="H8" s="9" t="s">
        <v>13</v>
      </c>
      <c r="I8" s="98" t="s">
        <v>14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9" customHeight="1" x14ac:dyDescent="0.2">
      <c r="A9" s="99">
        <v>1</v>
      </c>
      <c r="B9" s="10">
        <v>2</v>
      </c>
      <c r="C9" s="10">
        <v>3</v>
      </c>
      <c r="D9" s="10">
        <v>4</v>
      </c>
      <c r="E9" s="11">
        <v>5</v>
      </c>
      <c r="F9" s="12">
        <v>6</v>
      </c>
      <c r="G9" s="11">
        <v>7</v>
      </c>
      <c r="H9" s="13">
        <v>8</v>
      </c>
      <c r="I9" s="100">
        <v>9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7.9" customHeight="1" x14ac:dyDescent="0.2">
      <c r="A10" s="101"/>
      <c r="B10" s="14"/>
      <c r="C10" s="14"/>
      <c r="D10" s="14"/>
      <c r="E10" s="15"/>
      <c r="F10" s="15"/>
      <c r="G10" s="15"/>
      <c r="H10" s="15"/>
      <c r="I10" s="102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7.45" customHeight="1" x14ac:dyDescent="0.2">
      <c r="A11" s="103"/>
      <c r="B11" s="16" t="s">
        <v>15</v>
      </c>
      <c r="C11" s="17"/>
      <c r="D11" s="18"/>
      <c r="E11" s="18"/>
      <c r="F11" s="19"/>
      <c r="G11" s="19"/>
      <c r="H11" s="19"/>
      <c r="I11" s="104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spans="1:254" ht="17.45" customHeight="1" x14ac:dyDescent="0.2">
      <c r="A12" s="105"/>
      <c r="B12" s="20" t="s">
        <v>16</v>
      </c>
      <c r="C12" s="21"/>
      <c r="D12" s="22"/>
      <c r="E12" s="22"/>
      <c r="F12" s="23"/>
      <c r="G12" s="23"/>
      <c r="H12" s="23"/>
      <c r="I12" s="106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15" customHeight="1" x14ac:dyDescent="0.2">
      <c r="A13" s="107"/>
      <c r="B13" s="24" t="s">
        <v>17</v>
      </c>
      <c r="C13" s="25"/>
      <c r="D13" s="26"/>
      <c r="E13" s="27"/>
      <c r="F13" s="28"/>
      <c r="G13" s="28"/>
      <c r="H13" s="28"/>
      <c r="I13" s="108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12.75" customHeight="1" x14ac:dyDescent="0.2">
      <c r="A14" s="109">
        <v>1</v>
      </c>
      <c r="B14" s="73" t="s">
        <v>64</v>
      </c>
      <c r="C14" s="74" t="s">
        <v>18</v>
      </c>
      <c r="D14" s="75">
        <v>1</v>
      </c>
      <c r="E14" s="76"/>
      <c r="F14" s="77"/>
      <c r="G14" s="78"/>
      <c r="H14" s="79"/>
      <c r="I14" s="110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spans="1:254" ht="12.75" customHeight="1" x14ac:dyDescent="0.2">
      <c r="A15" s="109">
        <v>2</v>
      </c>
      <c r="B15" s="73" t="s">
        <v>87</v>
      </c>
      <c r="C15" s="74" t="s">
        <v>18</v>
      </c>
      <c r="D15" s="75">
        <v>1</v>
      </c>
      <c r="E15" s="76"/>
      <c r="F15" s="77"/>
      <c r="G15" s="78"/>
      <c r="H15" s="79"/>
      <c r="I15" s="110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spans="1:254" ht="12.75" customHeight="1" x14ac:dyDescent="0.2">
      <c r="A16" s="109">
        <v>2</v>
      </c>
      <c r="B16" s="73" t="s">
        <v>113</v>
      </c>
      <c r="C16" s="74" t="s">
        <v>18</v>
      </c>
      <c r="D16" s="75">
        <v>1</v>
      </c>
      <c r="E16" s="76"/>
      <c r="F16" s="77"/>
      <c r="G16" s="78"/>
      <c r="H16" s="79"/>
      <c r="I16" s="110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spans="1:254" ht="12.75" customHeight="1" x14ac:dyDescent="0.2">
      <c r="A17" s="111">
        <v>4</v>
      </c>
      <c r="B17" s="29" t="s">
        <v>44</v>
      </c>
      <c r="C17" s="30" t="s">
        <v>18</v>
      </c>
      <c r="D17" s="31">
        <v>1</v>
      </c>
      <c r="E17" s="32"/>
      <c r="F17" s="33"/>
      <c r="G17" s="34"/>
      <c r="H17" s="35"/>
      <c r="I17" s="11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  <row r="18" spans="1:254" ht="12.75" customHeight="1" x14ac:dyDescent="0.2">
      <c r="A18" s="107"/>
      <c r="B18" s="24" t="s">
        <v>19</v>
      </c>
      <c r="C18" s="25"/>
      <c r="D18" s="26"/>
      <c r="E18" s="27"/>
      <c r="F18" s="28"/>
      <c r="G18" s="28"/>
      <c r="H18" s="28"/>
      <c r="I18" s="10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</row>
    <row r="19" spans="1:254" ht="12.75" customHeight="1" x14ac:dyDescent="0.2">
      <c r="A19" s="113">
        <v>5</v>
      </c>
      <c r="B19" s="80" t="s">
        <v>77</v>
      </c>
      <c r="C19" s="74" t="s">
        <v>18</v>
      </c>
      <c r="D19" s="75">
        <v>80</v>
      </c>
      <c r="E19" s="76"/>
      <c r="F19" s="77"/>
      <c r="G19" s="78"/>
      <c r="H19" s="79"/>
      <c r="I19" s="110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</row>
    <row r="20" spans="1:254" ht="12.75" customHeight="1" x14ac:dyDescent="0.2">
      <c r="A20" s="113">
        <v>6</v>
      </c>
      <c r="B20" s="80" t="s">
        <v>45</v>
      </c>
      <c r="C20" s="74" t="s">
        <v>18</v>
      </c>
      <c r="D20" s="75">
        <v>52</v>
      </c>
      <c r="E20" s="76"/>
      <c r="F20" s="77"/>
      <c r="G20" s="78"/>
      <c r="H20" s="79"/>
      <c r="I20" s="11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</row>
    <row r="21" spans="1:254" ht="12.75" customHeight="1" x14ac:dyDescent="0.2">
      <c r="A21" s="113">
        <v>7</v>
      </c>
      <c r="B21" s="80" t="s">
        <v>46</v>
      </c>
      <c r="C21" s="74" t="s">
        <v>18</v>
      </c>
      <c r="D21" s="75">
        <v>2</v>
      </c>
      <c r="E21" s="76"/>
      <c r="F21" s="77"/>
      <c r="G21" s="78"/>
      <c r="H21" s="79"/>
      <c r="I21" s="110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</row>
    <row r="22" spans="1:254" ht="12.75" customHeight="1" x14ac:dyDescent="0.2">
      <c r="A22" s="113">
        <v>8</v>
      </c>
      <c r="B22" s="80" t="s">
        <v>66</v>
      </c>
      <c r="C22" s="74" t="s">
        <v>18</v>
      </c>
      <c r="D22" s="75">
        <v>30</v>
      </c>
      <c r="E22" s="76"/>
      <c r="F22" s="77"/>
      <c r="G22" s="78"/>
      <c r="H22" s="79"/>
      <c r="I22" s="110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</row>
    <row r="23" spans="1:254" ht="12.75" customHeight="1" x14ac:dyDescent="0.2">
      <c r="A23" s="113">
        <v>9</v>
      </c>
      <c r="B23" s="80" t="s">
        <v>67</v>
      </c>
      <c r="C23" s="74" t="s">
        <v>18</v>
      </c>
      <c r="D23" s="75">
        <v>30</v>
      </c>
      <c r="E23" s="76"/>
      <c r="F23" s="77"/>
      <c r="G23" s="78"/>
      <c r="H23" s="79"/>
      <c r="I23" s="110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</row>
    <row r="24" spans="1:254" ht="12.75" customHeight="1" x14ac:dyDescent="0.2">
      <c r="A24" s="113">
        <v>10</v>
      </c>
      <c r="B24" s="80" t="s">
        <v>58</v>
      </c>
      <c r="C24" s="74" t="s">
        <v>59</v>
      </c>
      <c r="D24" s="75">
        <v>300</v>
      </c>
      <c r="E24" s="76"/>
      <c r="F24" s="77"/>
      <c r="G24" s="78"/>
      <c r="H24" s="79"/>
      <c r="I24" s="110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</row>
    <row r="25" spans="1:254" ht="12.75" customHeight="1" x14ac:dyDescent="0.2">
      <c r="A25" s="113">
        <v>11</v>
      </c>
      <c r="B25" s="80" t="s">
        <v>98</v>
      </c>
      <c r="C25" s="81" t="s">
        <v>18</v>
      </c>
      <c r="D25" s="82">
        <v>300</v>
      </c>
      <c r="E25" s="83"/>
      <c r="F25" s="84"/>
      <c r="G25" s="85"/>
      <c r="H25" s="86"/>
      <c r="I25" s="114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</row>
    <row r="26" spans="1:254" ht="12.75" customHeight="1" x14ac:dyDescent="0.2">
      <c r="A26" s="113">
        <v>12</v>
      </c>
      <c r="B26" s="80" t="s">
        <v>88</v>
      </c>
      <c r="C26" s="81" t="s">
        <v>18</v>
      </c>
      <c r="D26" s="82">
        <v>2</v>
      </c>
      <c r="E26" s="83"/>
      <c r="F26" s="84"/>
      <c r="G26" s="85"/>
      <c r="H26" s="86"/>
      <c r="I26" s="114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</row>
    <row r="27" spans="1:254" ht="12.75" customHeight="1" x14ac:dyDescent="0.2">
      <c r="A27" s="113">
        <v>13</v>
      </c>
      <c r="B27" s="80" t="s">
        <v>68</v>
      </c>
      <c r="C27" s="81" t="s">
        <v>18</v>
      </c>
      <c r="D27" s="82">
        <v>3</v>
      </c>
      <c r="E27" s="83"/>
      <c r="F27" s="84"/>
      <c r="G27" s="85"/>
      <c r="H27" s="86"/>
      <c r="I27" s="11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</row>
    <row r="28" spans="1:254" ht="12.75" customHeight="1" x14ac:dyDescent="0.2">
      <c r="A28" s="113">
        <v>14</v>
      </c>
      <c r="B28" s="80" t="s">
        <v>60</v>
      </c>
      <c r="C28" s="81" t="s">
        <v>18</v>
      </c>
      <c r="D28" s="82">
        <v>1</v>
      </c>
      <c r="E28" s="83"/>
      <c r="F28" s="84"/>
      <c r="G28" s="85"/>
      <c r="H28" s="86"/>
      <c r="I28" s="114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</row>
    <row r="29" spans="1:254" ht="13.7" customHeight="1" x14ac:dyDescent="0.2">
      <c r="A29" s="113">
        <v>15</v>
      </c>
      <c r="B29" s="80" t="s">
        <v>89</v>
      </c>
      <c r="C29" s="74" t="s">
        <v>18</v>
      </c>
      <c r="D29" s="75">
        <v>8</v>
      </c>
      <c r="E29" s="76"/>
      <c r="F29" s="77"/>
      <c r="G29" s="78"/>
      <c r="H29" s="79"/>
      <c r="I29" s="110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  <row r="30" spans="1:254" ht="13.7" customHeight="1" x14ac:dyDescent="0.2">
      <c r="A30" s="113">
        <v>16</v>
      </c>
      <c r="B30" s="80" t="s">
        <v>90</v>
      </c>
      <c r="C30" s="74" t="s">
        <v>18</v>
      </c>
      <c r="D30" s="75">
        <v>6</v>
      </c>
      <c r="E30" s="76"/>
      <c r="F30" s="77"/>
      <c r="G30" s="78"/>
      <c r="H30" s="79"/>
      <c r="I30" s="11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ht="13.7" customHeight="1" x14ac:dyDescent="0.2">
      <c r="A31" s="113">
        <v>17</v>
      </c>
      <c r="B31" s="80" t="s">
        <v>91</v>
      </c>
      <c r="C31" s="74" t="s">
        <v>18</v>
      </c>
      <c r="D31" s="75">
        <v>4</v>
      </c>
      <c r="E31" s="76"/>
      <c r="F31" s="77"/>
      <c r="G31" s="78"/>
      <c r="H31" s="79"/>
      <c r="I31" s="110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ht="13.7" customHeight="1" x14ac:dyDescent="0.2">
      <c r="A32" s="113">
        <v>18</v>
      </c>
      <c r="B32" s="80" t="s">
        <v>93</v>
      </c>
      <c r="C32" s="74" t="s">
        <v>18</v>
      </c>
      <c r="D32" s="75">
        <v>13</v>
      </c>
      <c r="E32" s="76"/>
      <c r="F32" s="77"/>
      <c r="G32" s="78"/>
      <c r="H32" s="79"/>
      <c r="I32" s="110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ht="13.9" customHeight="1" x14ac:dyDescent="0.2">
      <c r="A33" s="113">
        <v>19</v>
      </c>
      <c r="B33" s="80" t="s">
        <v>92</v>
      </c>
      <c r="C33" s="81" t="s">
        <v>18</v>
      </c>
      <c r="D33" s="82">
        <v>19</v>
      </c>
      <c r="E33" s="83"/>
      <c r="F33" s="84"/>
      <c r="G33" s="85"/>
      <c r="H33" s="86"/>
      <c r="I33" s="114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ht="14.1" customHeight="1" x14ac:dyDescent="0.2">
      <c r="A34" s="113">
        <v>20</v>
      </c>
      <c r="B34" s="80" t="s">
        <v>94</v>
      </c>
      <c r="C34" s="81" t="s">
        <v>18</v>
      </c>
      <c r="D34" s="82">
        <v>23</v>
      </c>
      <c r="E34" s="83"/>
      <c r="F34" s="84"/>
      <c r="G34" s="85"/>
      <c r="H34" s="86"/>
      <c r="I34" s="11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4.1" customHeight="1" x14ac:dyDescent="0.2">
      <c r="A35" s="113">
        <v>21</v>
      </c>
      <c r="B35" s="80" t="s">
        <v>95</v>
      </c>
      <c r="C35" s="81" t="s">
        <v>18</v>
      </c>
      <c r="D35" s="82">
        <v>14</v>
      </c>
      <c r="E35" s="83"/>
      <c r="F35" s="84"/>
      <c r="G35" s="85"/>
      <c r="H35" s="86"/>
      <c r="I35" s="114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4.1" customHeight="1" x14ac:dyDescent="0.2">
      <c r="A36" s="113">
        <v>22</v>
      </c>
      <c r="B36" s="80" t="s">
        <v>96</v>
      </c>
      <c r="C36" s="81" t="s">
        <v>18</v>
      </c>
      <c r="D36" s="82">
        <v>2</v>
      </c>
      <c r="E36" s="83"/>
      <c r="F36" s="84"/>
      <c r="G36" s="85"/>
      <c r="H36" s="86"/>
      <c r="I36" s="114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3.7" customHeight="1" x14ac:dyDescent="0.2">
      <c r="A37" s="113">
        <v>23</v>
      </c>
      <c r="B37" s="80" t="s">
        <v>97</v>
      </c>
      <c r="C37" s="81" t="s">
        <v>18</v>
      </c>
      <c r="D37" s="82">
        <v>1</v>
      </c>
      <c r="E37" s="83"/>
      <c r="F37" s="84"/>
      <c r="G37" s="85"/>
      <c r="H37" s="86"/>
      <c r="I37" s="114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3.7" customHeight="1" x14ac:dyDescent="0.2">
      <c r="A38" s="113">
        <v>24</v>
      </c>
      <c r="B38" s="80" t="s">
        <v>109</v>
      </c>
      <c r="C38" s="81" t="s">
        <v>18</v>
      </c>
      <c r="D38" s="82">
        <v>4</v>
      </c>
      <c r="E38" s="83"/>
      <c r="F38" s="84"/>
      <c r="G38" s="85"/>
      <c r="H38" s="86"/>
      <c r="I38" s="114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3.7" customHeight="1" x14ac:dyDescent="0.2">
      <c r="A39" s="113">
        <v>25</v>
      </c>
      <c r="B39" s="80" t="s">
        <v>110</v>
      </c>
      <c r="C39" s="81" t="s">
        <v>18</v>
      </c>
      <c r="D39" s="82">
        <v>6</v>
      </c>
      <c r="E39" s="83"/>
      <c r="F39" s="84"/>
      <c r="G39" s="85"/>
      <c r="H39" s="86"/>
      <c r="I39" s="114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ht="13.7" customHeight="1" x14ac:dyDescent="0.2">
      <c r="A40" s="111">
        <v>26</v>
      </c>
      <c r="B40" s="29" t="s">
        <v>20</v>
      </c>
      <c r="C40" s="30" t="s">
        <v>18</v>
      </c>
      <c r="D40" s="31">
        <v>1</v>
      </c>
      <c r="E40" s="32"/>
      <c r="F40" s="33"/>
      <c r="G40" s="34"/>
      <c r="H40" s="35"/>
      <c r="I40" s="112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ht="13.7" customHeight="1" x14ac:dyDescent="0.2">
      <c r="A41" s="107"/>
      <c r="B41" s="24" t="s">
        <v>21</v>
      </c>
      <c r="C41" s="25"/>
      <c r="D41" s="26"/>
      <c r="E41" s="27"/>
      <c r="F41" s="28"/>
      <c r="G41" s="28"/>
      <c r="H41" s="28"/>
      <c r="I41" s="108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ht="13.7" customHeight="1" x14ac:dyDescent="0.2">
      <c r="A42" s="109">
        <v>27</v>
      </c>
      <c r="B42" s="73" t="s">
        <v>99</v>
      </c>
      <c r="C42" s="74" t="s">
        <v>18</v>
      </c>
      <c r="D42" s="75">
        <v>12</v>
      </c>
      <c r="E42" s="76"/>
      <c r="F42" s="77"/>
      <c r="G42" s="78"/>
      <c r="H42" s="79"/>
      <c r="I42" s="110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3.7" customHeight="1" x14ac:dyDescent="0.2">
      <c r="A43" s="109">
        <v>28</v>
      </c>
      <c r="B43" s="80" t="s">
        <v>100</v>
      </c>
      <c r="C43" s="81" t="s">
        <v>18</v>
      </c>
      <c r="D43" s="82">
        <v>8</v>
      </c>
      <c r="E43" s="83"/>
      <c r="F43" s="84"/>
      <c r="G43" s="85"/>
      <c r="H43" s="86"/>
      <c r="I43" s="114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3.7" customHeight="1" x14ac:dyDescent="0.2">
      <c r="A44" s="109">
        <v>29</v>
      </c>
      <c r="B44" s="80" t="s">
        <v>101</v>
      </c>
      <c r="C44" s="81" t="s">
        <v>18</v>
      </c>
      <c r="D44" s="82">
        <v>6</v>
      </c>
      <c r="E44" s="83"/>
      <c r="F44" s="84"/>
      <c r="G44" s="85"/>
      <c r="H44" s="86"/>
      <c r="I44" s="11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spans="1:254" ht="13.7" customHeight="1" x14ac:dyDescent="0.2">
      <c r="A45" s="113">
        <v>30</v>
      </c>
      <c r="B45" s="80" t="s">
        <v>102</v>
      </c>
      <c r="C45" s="81" t="s">
        <v>18</v>
      </c>
      <c r="D45" s="82">
        <v>14</v>
      </c>
      <c r="E45" s="83"/>
      <c r="F45" s="84"/>
      <c r="G45" s="85"/>
      <c r="H45" s="86"/>
      <c r="I45" s="114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</row>
    <row r="46" spans="1:254" ht="13.7" customHeight="1" x14ac:dyDescent="0.2">
      <c r="A46" s="111">
        <v>31</v>
      </c>
      <c r="B46" s="29" t="s">
        <v>22</v>
      </c>
      <c r="C46" s="30" t="s">
        <v>18</v>
      </c>
      <c r="D46" s="31">
        <v>1</v>
      </c>
      <c r="E46" s="32"/>
      <c r="F46" s="33"/>
      <c r="G46" s="34"/>
      <c r="H46" s="35"/>
      <c r="I46" s="112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</row>
    <row r="47" spans="1:254" ht="13.9" customHeight="1" x14ac:dyDescent="0.2">
      <c r="A47" s="107"/>
      <c r="B47" s="24" t="s">
        <v>23</v>
      </c>
      <c r="C47" s="25"/>
      <c r="D47" s="26"/>
      <c r="E47" s="27"/>
      <c r="F47" s="28"/>
      <c r="G47" s="28"/>
      <c r="H47" s="28"/>
      <c r="I47" s="108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</row>
    <row r="48" spans="1:254" ht="14.1" customHeight="1" x14ac:dyDescent="0.2">
      <c r="A48" s="109">
        <v>32</v>
      </c>
      <c r="B48" s="73" t="s">
        <v>50</v>
      </c>
      <c r="C48" s="74" t="s">
        <v>24</v>
      </c>
      <c r="D48" s="75">
        <v>650</v>
      </c>
      <c r="E48" s="76"/>
      <c r="F48" s="77"/>
      <c r="G48" s="78"/>
      <c r="H48" s="79"/>
      <c r="I48" s="110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</row>
    <row r="49" spans="1:254" ht="13.7" customHeight="1" x14ac:dyDescent="0.2">
      <c r="A49" s="109">
        <v>33</v>
      </c>
      <c r="B49" s="73" t="s">
        <v>49</v>
      </c>
      <c r="C49" s="74" t="s">
        <v>24</v>
      </c>
      <c r="D49" s="75">
        <v>960</v>
      </c>
      <c r="E49" s="76"/>
      <c r="F49" s="77"/>
      <c r="G49" s="78"/>
      <c r="H49" s="79"/>
      <c r="I49" s="110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</row>
    <row r="50" spans="1:254" ht="13.7" customHeight="1" x14ac:dyDescent="0.2">
      <c r="A50" s="113">
        <v>34</v>
      </c>
      <c r="B50" s="80" t="s">
        <v>48</v>
      </c>
      <c r="C50" s="81" t="s">
        <v>24</v>
      </c>
      <c r="D50" s="82">
        <v>140</v>
      </c>
      <c r="E50" s="83"/>
      <c r="F50" s="84"/>
      <c r="G50" s="85"/>
      <c r="H50" s="86"/>
      <c r="I50" s="114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</row>
    <row r="51" spans="1:254" ht="13.7" customHeight="1" x14ac:dyDescent="0.2">
      <c r="A51" s="113">
        <v>35</v>
      </c>
      <c r="B51" s="80" t="s">
        <v>47</v>
      </c>
      <c r="C51" s="81" t="s">
        <v>24</v>
      </c>
      <c r="D51" s="82">
        <v>150</v>
      </c>
      <c r="E51" s="83"/>
      <c r="F51" s="84"/>
      <c r="G51" s="85"/>
      <c r="H51" s="86"/>
      <c r="I51" s="114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</row>
    <row r="52" spans="1:254" ht="13.7" customHeight="1" x14ac:dyDescent="0.2">
      <c r="A52" s="113">
        <v>36</v>
      </c>
      <c r="B52" s="80" t="s">
        <v>103</v>
      </c>
      <c r="C52" s="81" t="s">
        <v>24</v>
      </c>
      <c r="D52" s="82">
        <v>100</v>
      </c>
      <c r="E52" s="83"/>
      <c r="F52" s="84"/>
      <c r="G52" s="85"/>
      <c r="H52" s="86"/>
      <c r="I52" s="114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</row>
    <row r="53" spans="1:254" ht="13.9" customHeight="1" x14ac:dyDescent="0.2">
      <c r="A53" s="113">
        <v>37</v>
      </c>
      <c r="B53" s="80" t="s">
        <v>104</v>
      </c>
      <c r="C53" s="81" t="s">
        <v>24</v>
      </c>
      <c r="D53" s="82">
        <v>90</v>
      </c>
      <c r="E53" s="83"/>
      <c r="F53" s="84"/>
      <c r="G53" s="85"/>
      <c r="H53" s="86"/>
      <c r="I53" s="114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</row>
    <row r="54" spans="1:254" ht="14.1" customHeight="1" x14ac:dyDescent="0.2">
      <c r="A54" s="113">
        <v>38</v>
      </c>
      <c r="B54" s="80" t="s">
        <v>105</v>
      </c>
      <c r="C54" s="81" t="s">
        <v>24</v>
      </c>
      <c r="D54" s="82">
        <v>30</v>
      </c>
      <c r="E54" s="83"/>
      <c r="F54" s="84"/>
      <c r="G54" s="85"/>
      <c r="H54" s="86"/>
      <c r="I54" s="11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</row>
    <row r="55" spans="1:254" ht="13.15" customHeight="1" x14ac:dyDescent="0.2">
      <c r="A55" s="113">
        <v>39</v>
      </c>
      <c r="B55" s="80" t="s">
        <v>106</v>
      </c>
      <c r="C55" s="81" t="s">
        <v>24</v>
      </c>
      <c r="D55" s="82">
        <v>25</v>
      </c>
      <c r="E55" s="83"/>
      <c r="F55" s="84"/>
      <c r="G55" s="85"/>
      <c r="H55" s="86"/>
      <c r="I55" s="114"/>
    </row>
    <row r="56" spans="1:254" ht="13.15" customHeight="1" x14ac:dyDescent="0.2">
      <c r="A56" s="113">
        <v>40</v>
      </c>
      <c r="B56" s="80" t="s">
        <v>112</v>
      </c>
      <c r="C56" s="81" t="s">
        <v>24</v>
      </c>
      <c r="D56" s="82">
        <v>27</v>
      </c>
      <c r="E56" s="83"/>
      <c r="F56" s="84"/>
      <c r="G56" s="85"/>
      <c r="H56" s="86"/>
      <c r="I56" s="114"/>
    </row>
    <row r="57" spans="1:254" ht="13.15" customHeight="1" x14ac:dyDescent="0.2">
      <c r="A57" s="113">
        <v>41</v>
      </c>
      <c r="B57" s="80" t="s">
        <v>107</v>
      </c>
      <c r="C57" s="81" t="s">
        <v>24</v>
      </c>
      <c r="D57" s="82">
        <v>25</v>
      </c>
      <c r="E57" s="83"/>
      <c r="F57" s="84"/>
      <c r="G57" s="85"/>
      <c r="H57" s="86"/>
      <c r="I57" s="114"/>
    </row>
    <row r="58" spans="1:254" ht="13.15" customHeight="1" x14ac:dyDescent="0.2">
      <c r="A58" s="113">
        <v>42</v>
      </c>
      <c r="B58" s="80" t="s">
        <v>65</v>
      </c>
      <c r="C58" s="81" t="s">
        <v>24</v>
      </c>
      <c r="D58" s="82">
        <v>150</v>
      </c>
      <c r="E58" s="83"/>
      <c r="F58" s="84"/>
      <c r="G58" s="85"/>
      <c r="H58" s="86"/>
      <c r="I58" s="114"/>
    </row>
    <row r="59" spans="1:254" ht="13.15" customHeight="1" x14ac:dyDescent="0.2">
      <c r="A59" s="113">
        <v>43</v>
      </c>
      <c r="B59" s="80" t="s">
        <v>108</v>
      </c>
      <c r="C59" s="81" t="s">
        <v>24</v>
      </c>
      <c r="D59" s="82">
        <v>15</v>
      </c>
      <c r="E59" s="83"/>
      <c r="F59" s="84"/>
      <c r="G59" s="85"/>
      <c r="H59" s="86"/>
      <c r="I59" s="114"/>
    </row>
    <row r="60" spans="1:254" ht="13.15" customHeight="1" x14ac:dyDescent="0.2">
      <c r="A60" s="111">
        <v>44</v>
      </c>
      <c r="B60" s="29" t="s">
        <v>25</v>
      </c>
      <c r="C60" s="30" t="s">
        <v>18</v>
      </c>
      <c r="D60" s="31">
        <v>1</v>
      </c>
      <c r="E60" s="32"/>
      <c r="F60" s="33"/>
      <c r="G60" s="34"/>
      <c r="H60" s="35"/>
      <c r="I60" s="112"/>
    </row>
    <row r="61" spans="1:254" ht="13.15" customHeight="1" x14ac:dyDescent="0.2">
      <c r="A61" s="107"/>
      <c r="B61" s="24" t="s">
        <v>26</v>
      </c>
      <c r="C61" s="25"/>
      <c r="D61" s="26"/>
      <c r="E61" s="27"/>
      <c r="F61" s="28"/>
      <c r="G61" s="28"/>
      <c r="H61" s="28"/>
      <c r="I61" s="108"/>
    </row>
    <row r="62" spans="1:254" ht="13.15" customHeight="1" x14ac:dyDescent="0.2">
      <c r="A62" s="113">
        <v>45</v>
      </c>
      <c r="B62" s="80" t="s">
        <v>114</v>
      </c>
      <c r="C62" s="81" t="s">
        <v>18</v>
      </c>
      <c r="D62" s="82">
        <v>2</v>
      </c>
      <c r="E62" s="83"/>
      <c r="F62" s="84"/>
      <c r="G62" s="85"/>
      <c r="H62" s="86"/>
      <c r="I62" s="114"/>
    </row>
    <row r="63" spans="1:254" ht="13.15" customHeight="1" x14ac:dyDescent="0.2">
      <c r="A63" s="113">
        <v>46</v>
      </c>
      <c r="B63" s="80" t="s">
        <v>111</v>
      </c>
      <c r="C63" s="81" t="s">
        <v>18</v>
      </c>
      <c r="D63" s="82">
        <v>2</v>
      </c>
      <c r="E63" s="83"/>
      <c r="F63" s="84"/>
      <c r="G63" s="85"/>
      <c r="H63" s="86"/>
      <c r="I63" s="114"/>
    </row>
    <row r="64" spans="1:254" ht="13.15" customHeight="1" x14ac:dyDescent="0.2">
      <c r="A64" s="111">
        <v>47</v>
      </c>
      <c r="B64" s="29" t="s">
        <v>27</v>
      </c>
      <c r="C64" s="30" t="s">
        <v>18</v>
      </c>
      <c r="D64" s="31">
        <v>400</v>
      </c>
      <c r="E64" s="32"/>
      <c r="F64" s="33"/>
      <c r="G64" s="34"/>
      <c r="H64" s="35"/>
      <c r="I64" s="112"/>
    </row>
    <row r="65" spans="1:9" ht="13.15" customHeight="1" x14ac:dyDescent="0.2">
      <c r="A65" s="107"/>
      <c r="B65" s="24" t="s">
        <v>79</v>
      </c>
      <c r="C65" s="25"/>
      <c r="D65" s="26"/>
      <c r="E65" s="27"/>
      <c r="F65" s="28"/>
      <c r="G65" s="28"/>
      <c r="H65" s="28"/>
      <c r="I65" s="108"/>
    </row>
    <row r="66" spans="1:9" ht="13.15" customHeight="1" x14ac:dyDescent="0.2">
      <c r="A66" s="109">
        <v>48</v>
      </c>
      <c r="B66" s="73" t="s">
        <v>62</v>
      </c>
      <c r="C66" s="74" t="s">
        <v>24</v>
      </c>
      <c r="D66" s="75">
        <v>200</v>
      </c>
      <c r="E66" s="76"/>
      <c r="F66" s="77"/>
      <c r="G66" s="78"/>
      <c r="H66" s="79"/>
      <c r="I66" s="110"/>
    </row>
    <row r="67" spans="1:9" ht="13.15" customHeight="1" x14ac:dyDescent="0.2">
      <c r="A67" s="109">
        <v>49</v>
      </c>
      <c r="B67" s="73" t="s">
        <v>78</v>
      </c>
      <c r="C67" s="74" t="s">
        <v>24</v>
      </c>
      <c r="D67" s="75">
        <v>15</v>
      </c>
      <c r="E67" s="76"/>
      <c r="F67" s="77"/>
      <c r="G67" s="78"/>
      <c r="H67" s="79"/>
      <c r="I67" s="110"/>
    </row>
    <row r="68" spans="1:9" ht="13.15" customHeight="1" x14ac:dyDescent="0.2">
      <c r="A68" s="113">
        <v>50</v>
      </c>
      <c r="B68" s="73" t="s">
        <v>115</v>
      </c>
      <c r="C68" s="74" t="s">
        <v>18</v>
      </c>
      <c r="D68" s="75">
        <v>1</v>
      </c>
      <c r="E68" s="76"/>
      <c r="F68" s="77"/>
      <c r="G68" s="78"/>
      <c r="H68" s="79"/>
      <c r="I68" s="110"/>
    </row>
    <row r="69" spans="1:9" ht="13.15" customHeight="1" x14ac:dyDescent="0.2">
      <c r="A69" s="113">
        <v>51</v>
      </c>
      <c r="B69" s="73" t="s">
        <v>80</v>
      </c>
      <c r="C69" s="74" t="s">
        <v>24</v>
      </c>
      <c r="D69" s="75">
        <v>25</v>
      </c>
      <c r="E69" s="76"/>
      <c r="F69" s="77"/>
      <c r="G69" s="78"/>
      <c r="H69" s="79"/>
      <c r="I69" s="110"/>
    </row>
    <row r="70" spans="1:9" ht="13.15" customHeight="1" x14ac:dyDescent="0.2">
      <c r="A70" s="111">
        <v>52</v>
      </c>
      <c r="B70" s="29" t="s">
        <v>28</v>
      </c>
      <c r="C70" s="30" t="s">
        <v>18</v>
      </c>
      <c r="D70" s="31">
        <v>1</v>
      </c>
      <c r="E70" s="32"/>
      <c r="F70" s="33"/>
      <c r="G70" s="34"/>
      <c r="H70" s="35"/>
      <c r="I70" s="112"/>
    </row>
    <row r="71" spans="1:9" ht="13.15" customHeight="1" x14ac:dyDescent="0.2">
      <c r="A71" s="107"/>
      <c r="B71" s="24" t="s">
        <v>51</v>
      </c>
      <c r="C71" s="25"/>
      <c r="D71" s="26"/>
      <c r="E71" s="27"/>
      <c r="F71" s="28"/>
      <c r="G71" s="28"/>
      <c r="H71" s="28"/>
      <c r="I71" s="108"/>
    </row>
    <row r="72" spans="1:9" ht="13.15" customHeight="1" x14ac:dyDescent="0.2">
      <c r="A72" s="109">
        <v>53</v>
      </c>
      <c r="B72" s="73" t="s">
        <v>52</v>
      </c>
      <c r="C72" s="74" t="s">
        <v>24</v>
      </c>
      <c r="D72" s="75">
        <v>560</v>
      </c>
      <c r="E72" s="76"/>
      <c r="F72" s="77"/>
      <c r="G72" s="78"/>
      <c r="H72" s="79"/>
      <c r="I72" s="110"/>
    </row>
    <row r="73" spans="1:9" ht="13.15" customHeight="1" x14ac:dyDescent="0.2">
      <c r="A73" s="109">
        <v>54</v>
      </c>
      <c r="B73" s="73" t="s">
        <v>53</v>
      </c>
      <c r="C73" s="74" t="s">
        <v>24</v>
      </c>
      <c r="D73" s="75">
        <v>560</v>
      </c>
      <c r="E73" s="76"/>
      <c r="F73" s="77"/>
      <c r="G73" s="78"/>
      <c r="H73" s="79"/>
      <c r="I73" s="110"/>
    </row>
    <row r="74" spans="1:9" ht="13.15" customHeight="1" x14ac:dyDescent="0.2">
      <c r="A74" s="113">
        <v>55</v>
      </c>
      <c r="B74" s="80" t="s">
        <v>54</v>
      </c>
      <c r="C74" s="81" t="s">
        <v>24</v>
      </c>
      <c r="D74" s="82">
        <v>36</v>
      </c>
      <c r="E74" s="83"/>
      <c r="F74" s="84"/>
      <c r="G74" s="85"/>
      <c r="H74" s="86"/>
      <c r="I74" s="114"/>
    </row>
    <row r="75" spans="1:9" ht="13.15" customHeight="1" x14ac:dyDescent="0.2">
      <c r="A75" s="113">
        <v>56</v>
      </c>
      <c r="B75" s="80" t="s">
        <v>55</v>
      </c>
      <c r="C75" s="81" t="s">
        <v>24</v>
      </c>
      <c r="D75" s="82">
        <v>36</v>
      </c>
      <c r="E75" s="83"/>
      <c r="F75" s="84"/>
      <c r="G75" s="85"/>
      <c r="H75" s="86"/>
      <c r="I75" s="114"/>
    </row>
    <row r="76" spans="1:9" ht="13.15" customHeight="1" x14ac:dyDescent="0.2">
      <c r="A76" s="113">
        <v>57</v>
      </c>
      <c r="B76" s="80" t="s">
        <v>56</v>
      </c>
      <c r="C76" s="81" t="s">
        <v>18</v>
      </c>
      <c r="D76" s="82">
        <v>132</v>
      </c>
      <c r="E76" s="83"/>
      <c r="F76" s="84"/>
      <c r="G76" s="85"/>
      <c r="H76" s="86"/>
      <c r="I76" s="114"/>
    </row>
    <row r="77" spans="1:9" ht="13.15" customHeight="1" x14ac:dyDescent="0.2">
      <c r="A77" s="113">
        <v>58</v>
      </c>
      <c r="B77" s="80" t="s">
        <v>57</v>
      </c>
      <c r="C77" s="81" t="s">
        <v>18</v>
      </c>
      <c r="D77" s="82">
        <v>15</v>
      </c>
      <c r="E77" s="83"/>
      <c r="F77" s="84"/>
      <c r="G77" s="85"/>
      <c r="H77" s="86"/>
      <c r="I77" s="114"/>
    </row>
    <row r="78" spans="1:9" ht="13.15" customHeight="1" x14ac:dyDescent="0.2">
      <c r="A78" s="107"/>
      <c r="B78" s="24" t="s">
        <v>71</v>
      </c>
      <c r="C78" s="25"/>
      <c r="D78" s="26"/>
      <c r="E78" s="27"/>
      <c r="F78" s="28"/>
      <c r="G78" s="28"/>
      <c r="H78" s="28"/>
      <c r="I78" s="108"/>
    </row>
    <row r="79" spans="1:9" ht="13.15" customHeight="1" x14ac:dyDescent="0.2">
      <c r="A79" s="109">
        <v>59</v>
      </c>
      <c r="B79" s="73" t="s">
        <v>69</v>
      </c>
      <c r="C79" s="74" t="s">
        <v>24</v>
      </c>
      <c r="D79" s="75">
        <v>45</v>
      </c>
      <c r="E79" s="76"/>
      <c r="F79" s="77"/>
      <c r="G79" s="78"/>
      <c r="H79" s="79"/>
      <c r="I79" s="110"/>
    </row>
    <row r="80" spans="1:9" ht="13.15" customHeight="1" x14ac:dyDescent="0.2">
      <c r="A80" s="109">
        <v>60</v>
      </c>
      <c r="B80" s="73" t="s">
        <v>70</v>
      </c>
      <c r="C80" s="74" t="s">
        <v>24</v>
      </c>
      <c r="D80" s="75">
        <v>45</v>
      </c>
      <c r="E80" s="76"/>
      <c r="F80" s="77"/>
      <c r="G80" s="78"/>
      <c r="H80" s="79"/>
      <c r="I80" s="110"/>
    </row>
    <row r="81" spans="1:9" ht="13.15" customHeight="1" x14ac:dyDescent="0.2">
      <c r="A81" s="109">
        <v>61</v>
      </c>
      <c r="B81" s="73" t="s">
        <v>72</v>
      </c>
      <c r="C81" s="74" t="s">
        <v>24</v>
      </c>
      <c r="D81" s="75">
        <v>45</v>
      </c>
      <c r="E81" s="76"/>
      <c r="F81" s="77"/>
      <c r="G81" s="78"/>
      <c r="H81" s="79"/>
      <c r="I81" s="110"/>
    </row>
    <row r="82" spans="1:9" ht="13.15" customHeight="1" x14ac:dyDescent="0.2">
      <c r="A82" s="109">
        <v>62</v>
      </c>
      <c r="B82" s="73" t="s">
        <v>73</v>
      </c>
      <c r="C82" s="74" t="s">
        <v>24</v>
      </c>
      <c r="D82" s="75">
        <v>45</v>
      </c>
      <c r="E82" s="76"/>
      <c r="F82" s="77"/>
      <c r="G82" s="78"/>
      <c r="H82" s="79"/>
      <c r="I82" s="110"/>
    </row>
    <row r="83" spans="1:9" ht="13.15" customHeight="1" x14ac:dyDescent="0.2">
      <c r="A83" s="109">
        <v>63</v>
      </c>
      <c r="B83" s="73" t="s">
        <v>74</v>
      </c>
      <c r="C83" s="74" t="s">
        <v>24</v>
      </c>
      <c r="D83" s="75">
        <v>45</v>
      </c>
      <c r="E83" s="76"/>
      <c r="F83" s="77"/>
      <c r="G83" s="78"/>
      <c r="H83" s="79"/>
      <c r="I83" s="110"/>
    </row>
    <row r="84" spans="1:9" ht="13.15" customHeight="1" x14ac:dyDescent="0.2">
      <c r="A84" s="107"/>
      <c r="B84" s="24" t="s">
        <v>29</v>
      </c>
      <c r="C84" s="25"/>
      <c r="D84" s="26"/>
      <c r="E84" s="27"/>
      <c r="F84" s="28"/>
      <c r="G84" s="28"/>
      <c r="H84" s="28"/>
      <c r="I84" s="108"/>
    </row>
    <row r="85" spans="1:9" ht="13.15" customHeight="1" x14ac:dyDescent="0.2">
      <c r="A85" s="109">
        <v>64</v>
      </c>
      <c r="B85" s="73" t="s">
        <v>31</v>
      </c>
      <c r="C85" s="74" t="s">
        <v>30</v>
      </c>
      <c r="D85" s="75">
        <v>1.5</v>
      </c>
      <c r="E85" s="76"/>
      <c r="F85" s="77"/>
      <c r="G85" s="78"/>
      <c r="H85" s="79"/>
      <c r="I85" s="110"/>
    </row>
    <row r="86" spans="1:9" ht="13.15" customHeight="1" x14ac:dyDescent="0.2">
      <c r="A86" s="115"/>
      <c r="B86" s="36" t="s">
        <v>1</v>
      </c>
      <c r="C86" s="37"/>
      <c r="D86" s="38"/>
      <c r="E86" s="38"/>
      <c r="F86" s="39"/>
      <c r="G86" s="40"/>
      <c r="H86" s="40"/>
      <c r="I86" s="116"/>
    </row>
    <row r="87" spans="1:9" ht="13.15" customHeight="1" x14ac:dyDescent="0.2">
      <c r="A87" s="109">
        <v>65</v>
      </c>
      <c r="B87" s="73" t="s">
        <v>32</v>
      </c>
      <c r="C87" s="74" t="s">
        <v>0</v>
      </c>
      <c r="D87" s="75">
        <v>3</v>
      </c>
      <c r="E87" s="76"/>
      <c r="F87" s="77"/>
      <c r="G87" s="78"/>
      <c r="H87" s="79"/>
      <c r="I87" s="110"/>
    </row>
    <row r="88" spans="1:9" ht="13.15" customHeight="1" x14ac:dyDescent="0.2">
      <c r="A88" s="109">
        <v>66</v>
      </c>
      <c r="B88" s="73" t="s">
        <v>81</v>
      </c>
      <c r="C88" s="74" t="s">
        <v>82</v>
      </c>
      <c r="D88" s="75">
        <v>120</v>
      </c>
      <c r="E88" s="76"/>
      <c r="F88" s="77"/>
      <c r="G88" s="78"/>
      <c r="H88" s="79"/>
      <c r="I88" s="110"/>
    </row>
    <row r="89" spans="1:9" ht="13.15" customHeight="1" x14ac:dyDescent="0.2">
      <c r="A89" s="109">
        <v>67</v>
      </c>
      <c r="B89" s="73" t="s">
        <v>116</v>
      </c>
      <c r="C89" s="74" t="s">
        <v>82</v>
      </c>
      <c r="D89" s="75">
        <v>167</v>
      </c>
      <c r="E89" s="76"/>
      <c r="F89" s="77"/>
      <c r="G89" s="78"/>
      <c r="H89" s="79"/>
      <c r="I89" s="110"/>
    </row>
    <row r="90" spans="1:9" ht="13.15" customHeight="1" x14ac:dyDescent="0.2">
      <c r="A90" s="109">
        <v>68</v>
      </c>
      <c r="B90" s="73" t="s">
        <v>83</v>
      </c>
      <c r="C90" s="74" t="s">
        <v>82</v>
      </c>
      <c r="D90" s="75">
        <v>25</v>
      </c>
      <c r="E90" s="76"/>
      <c r="F90" s="77"/>
      <c r="G90" s="78"/>
      <c r="H90" s="79"/>
      <c r="I90" s="110"/>
    </row>
    <row r="91" spans="1:9" ht="13.15" customHeight="1" x14ac:dyDescent="0.2">
      <c r="A91" s="109">
        <v>69</v>
      </c>
      <c r="B91" s="73" t="s">
        <v>117</v>
      </c>
      <c r="C91" s="74" t="s">
        <v>0</v>
      </c>
      <c r="D91" s="75">
        <v>6</v>
      </c>
      <c r="E91" s="76"/>
      <c r="F91" s="77"/>
      <c r="G91" s="78"/>
      <c r="H91" s="79"/>
      <c r="I91" s="110"/>
    </row>
    <row r="92" spans="1:9" ht="13.15" customHeight="1" x14ac:dyDescent="0.2">
      <c r="A92" s="109">
        <v>70</v>
      </c>
      <c r="B92" s="73" t="s">
        <v>33</v>
      </c>
      <c r="C92" s="74" t="s">
        <v>0</v>
      </c>
      <c r="D92" s="75">
        <v>2</v>
      </c>
      <c r="E92" s="76"/>
      <c r="F92" s="77"/>
      <c r="G92" s="78"/>
      <c r="H92" s="79"/>
      <c r="I92" s="110"/>
    </row>
    <row r="93" spans="1:9" ht="13.15" customHeight="1" x14ac:dyDescent="0.2">
      <c r="A93" s="117">
        <v>71</v>
      </c>
      <c r="B93" s="73" t="s">
        <v>34</v>
      </c>
      <c r="C93" s="74" t="s">
        <v>63</v>
      </c>
      <c r="D93" s="75">
        <v>42</v>
      </c>
      <c r="E93" s="76"/>
      <c r="F93" s="77"/>
      <c r="G93" s="78"/>
      <c r="H93" s="79"/>
      <c r="I93" s="110"/>
    </row>
    <row r="94" spans="1:9" ht="13.15" customHeight="1" x14ac:dyDescent="0.2">
      <c r="A94" s="118">
        <v>72</v>
      </c>
      <c r="B94" s="29" t="s">
        <v>35</v>
      </c>
      <c r="C94" s="30" t="s">
        <v>63</v>
      </c>
      <c r="D94" s="31">
        <v>25</v>
      </c>
      <c r="E94" s="32"/>
      <c r="F94" s="33"/>
      <c r="G94" s="34"/>
      <c r="H94" s="35"/>
      <c r="I94" s="112"/>
    </row>
    <row r="95" spans="1:9" ht="13.15" customHeight="1" thickBot="1" x14ac:dyDescent="0.25">
      <c r="A95" s="119"/>
      <c r="B95" s="41"/>
      <c r="C95" s="42"/>
      <c r="D95" s="43"/>
      <c r="E95" s="43"/>
      <c r="F95" s="44"/>
      <c r="G95" s="45"/>
      <c r="H95" s="45"/>
      <c r="I95" s="120"/>
    </row>
    <row r="96" spans="1:9" ht="13.15" customHeight="1" x14ac:dyDescent="0.2">
      <c r="A96" s="121"/>
      <c r="B96" s="46" t="s">
        <v>36</v>
      </c>
      <c r="C96" s="47"/>
      <c r="D96" s="48"/>
      <c r="E96" s="48"/>
      <c r="F96" s="49"/>
      <c r="G96" s="50"/>
      <c r="H96" s="51"/>
      <c r="I96" s="122"/>
    </row>
    <row r="97" spans="1:9" ht="13.15" customHeight="1" x14ac:dyDescent="0.2">
      <c r="A97" s="123"/>
      <c r="B97" s="52" t="s">
        <v>37</v>
      </c>
      <c r="C97" s="53"/>
      <c r="D97" s="54"/>
      <c r="E97" s="54"/>
      <c r="F97" s="55"/>
      <c r="G97" s="56"/>
      <c r="H97" s="57"/>
      <c r="I97" s="124"/>
    </row>
    <row r="98" spans="1:9" ht="13.15" customHeight="1" x14ac:dyDescent="0.2">
      <c r="A98" s="123"/>
      <c r="B98" s="58" t="s">
        <v>2</v>
      </c>
      <c r="C98" s="59"/>
      <c r="D98" s="60"/>
      <c r="E98" s="60"/>
      <c r="F98" s="61"/>
      <c r="G98" s="62"/>
      <c r="H98" s="63"/>
      <c r="I98" s="125"/>
    </row>
    <row r="99" spans="1:9" ht="13.15" customHeight="1" x14ac:dyDescent="0.2">
      <c r="A99" s="123"/>
      <c r="B99" s="64" t="s">
        <v>38</v>
      </c>
      <c r="C99" s="65"/>
      <c r="D99" s="66"/>
      <c r="E99" s="66"/>
      <c r="F99" s="67"/>
      <c r="G99" s="67"/>
      <c r="H99" s="67"/>
      <c r="I99" s="126"/>
    </row>
    <row r="100" spans="1:9" ht="13.15" customHeight="1" x14ac:dyDescent="0.2">
      <c r="A100" s="123"/>
      <c r="B100" s="68" t="s">
        <v>39</v>
      </c>
      <c r="C100" s="21"/>
      <c r="D100" s="22"/>
      <c r="E100" s="22"/>
      <c r="F100" s="23"/>
      <c r="G100" s="23"/>
      <c r="H100" s="23"/>
      <c r="I100" s="106"/>
    </row>
    <row r="101" spans="1:9" ht="13.15" customHeight="1" thickBot="1" x14ac:dyDescent="0.25">
      <c r="A101" s="127"/>
      <c r="B101" s="69" t="s">
        <v>40</v>
      </c>
      <c r="C101" s="70"/>
      <c r="D101" s="71"/>
      <c r="E101" s="71"/>
      <c r="F101" s="72"/>
      <c r="G101" s="72"/>
      <c r="H101" s="72"/>
      <c r="I101" s="128"/>
    </row>
    <row r="102" spans="1:9" ht="13.15" customHeight="1" thickBot="1" x14ac:dyDescent="0.25">
      <c r="A102" s="133" t="s">
        <v>119</v>
      </c>
      <c r="B102" s="134"/>
      <c r="C102" s="134"/>
      <c r="D102" s="134"/>
      <c r="E102" s="134"/>
      <c r="F102" s="134"/>
      <c r="G102" s="134"/>
      <c r="H102" s="134"/>
      <c r="I102" s="135"/>
    </row>
  </sheetData>
  <mergeCells count="2">
    <mergeCell ref="A5:D5"/>
    <mergeCell ref="A102:I102"/>
  </mergeCells>
  <pageMargins left="0.7" right="0.7" top="0.75" bottom="0.75" header="0.3" footer="0.3"/>
  <pageSetup paperSize="9" scale="9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Elektroinštalácia</vt:lpstr>
      <vt:lpstr>výkaz výmer</vt:lpstr>
      <vt:lpstr>Elektroinštalácia!Oblasť_tlače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Magdaléna Hlavatá</cp:lastModifiedBy>
  <cp:lastPrinted>2022-02-07T14:08:06Z</cp:lastPrinted>
  <dcterms:created xsi:type="dcterms:W3CDTF">2016-11-08T10:55:59Z</dcterms:created>
  <dcterms:modified xsi:type="dcterms:W3CDTF">2022-03-15T09:54:07Z</dcterms:modified>
</cp:coreProperties>
</file>